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CLUSTER\groups_time_area\Frost\ASI\"/>
    </mc:Choice>
  </mc:AlternateContent>
  <xr:revisionPtr revIDLastSave="0" documentId="13_ncr:1_{E920E059-47C5-4FC6-89F5-30255BF8CE1A}" xr6:coauthVersionLast="45" xr6:coauthVersionMax="45" xr10:uidLastSave="{00000000-0000-0000-0000-000000000000}"/>
  <bookViews>
    <workbookView xWindow="-108" yWindow="-108" windowWidth="23256" windowHeight="12576" xr2:uid="{92E9BBFE-4580-4C7A-834C-993327BF1D3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4" i="1" l="1"/>
  <c r="C57" i="1"/>
  <c r="W50" i="1"/>
  <c r="W51" i="1"/>
  <c r="W52" i="1"/>
  <c r="W49" i="1"/>
  <c r="S50" i="1"/>
  <c r="S51" i="1"/>
  <c r="S52" i="1"/>
  <c r="S49" i="1"/>
  <c r="O50" i="1"/>
  <c r="O51" i="1"/>
  <c r="O52" i="1"/>
  <c r="O49" i="1"/>
  <c r="K50" i="1"/>
  <c r="K51" i="1"/>
  <c r="K52" i="1"/>
  <c r="K49" i="1"/>
  <c r="C50" i="1"/>
  <c r="C51" i="1"/>
  <c r="C52" i="1"/>
  <c r="C49" i="1"/>
  <c r="W41" i="1"/>
  <c r="X41" i="1" s="1"/>
  <c r="W42" i="1"/>
  <c r="X42" i="1" s="1"/>
  <c r="W43" i="1"/>
  <c r="W40" i="1"/>
  <c r="X40" i="1" s="1"/>
  <c r="H41" i="1"/>
  <c r="H42" i="1"/>
  <c r="H43" i="1"/>
  <c r="H40" i="1"/>
  <c r="D43" i="1"/>
  <c r="D41" i="1"/>
  <c r="D42" i="1"/>
  <c r="D40" i="1"/>
  <c r="C43" i="1"/>
  <c r="W31" i="1"/>
  <c r="W32" i="1"/>
  <c r="W33" i="1"/>
  <c r="W34" i="1"/>
  <c r="P32" i="1"/>
  <c r="P33" i="1"/>
  <c r="P34" i="1"/>
  <c r="P31" i="1"/>
  <c r="H32" i="1"/>
  <c r="H33" i="1"/>
  <c r="H34" i="1"/>
  <c r="H31" i="1"/>
  <c r="O34" i="1"/>
  <c r="G34" i="1"/>
  <c r="W23" i="1"/>
  <c r="W24" i="1"/>
  <c r="W25" i="1"/>
  <c r="W22" i="1"/>
  <c r="P23" i="1"/>
  <c r="P24" i="1"/>
  <c r="P25" i="1"/>
  <c r="P22" i="1"/>
  <c r="L23" i="1"/>
  <c r="L24" i="1"/>
  <c r="L25" i="1"/>
  <c r="L22" i="1"/>
  <c r="H23" i="1"/>
  <c r="H24" i="1"/>
  <c r="H25" i="1"/>
  <c r="H22" i="1"/>
  <c r="O25" i="1"/>
  <c r="K25" i="1"/>
  <c r="G25" i="1"/>
  <c r="W14" i="1"/>
  <c r="W15" i="1"/>
  <c r="W16" i="1"/>
  <c r="W13" i="1"/>
  <c r="L14" i="1"/>
  <c r="L15" i="1"/>
  <c r="L16" i="1"/>
  <c r="L13" i="1"/>
  <c r="P14" i="1"/>
  <c r="P15" i="1"/>
  <c r="P16" i="1"/>
  <c r="P13" i="1"/>
  <c r="O16" i="1"/>
  <c r="K16" i="1"/>
  <c r="H14" i="1"/>
  <c r="H15" i="1"/>
  <c r="H16" i="1"/>
  <c r="H13" i="1"/>
  <c r="W4" i="1"/>
  <c r="W5" i="1"/>
  <c r="W6" i="1"/>
  <c r="W3" i="1"/>
  <c r="T4" i="1"/>
  <c r="T5" i="1"/>
  <c r="T6" i="1"/>
  <c r="T3" i="1"/>
  <c r="P4" i="1"/>
  <c r="P5" i="1"/>
  <c r="P6" i="1"/>
  <c r="P3" i="1"/>
  <c r="L4" i="1"/>
  <c r="L5" i="1"/>
  <c r="L6" i="1"/>
  <c r="L3" i="1"/>
  <c r="H4" i="1"/>
  <c r="H5" i="1"/>
  <c r="H6" i="1"/>
  <c r="H3" i="1"/>
  <c r="D4" i="1"/>
  <c r="D5" i="1"/>
  <c r="D6" i="1"/>
  <c r="D3" i="1"/>
  <c r="S6" i="1"/>
  <c r="K6" i="1"/>
  <c r="G6" i="1"/>
  <c r="X6" i="1" s="1"/>
  <c r="C6" i="1"/>
  <c r="S67" i="1"/>
  <c r="T67" i="1" s="1"/>
  <c r="S66" i="1"/>
  <c r="T66" i="1" s="1"/>
  <c r="S65" i="1"/>
  <c r="T65" i="1" s="1"/>
  <c r="T64" i="1"/>
  <c r="X43" i="1"/>
  <c r="X22" i="1" l="1"/>
  <c r="X23" i="1"/>
  <c r="X4" i="1"/>
  <c r="C59" i="1"/>
  <c r="X24" i="1"/>
  <c r="X3" i="1"/>
  <c r="L51" i="1"/>
  <c r="P50" i="1"/>
  <c r="C58" i="1"/>
  <c r="X25" i="1"/>
  <c r="X5" i="1"/>
  <c r="X13" i="1"/>
  <c r="X34" i="1"/>
  <c r="T52" i="1"/>
  <c r="D49" i="1"/>
  <c r="P51" i="1" l="1"/>
  <c r="X32" i="1"/>
  <c r="T49" i="1"/>
  <c r="T51" i="1"/>
  <c r="T50" i="1"/>
  <c r="X16" i="1"/>
  <c r="X14" i="1"/>
  <c r="X15" i="1"/>
  <c r="X52" i="1"/>
  <c r="X51" i="1"/>
  <c r="X50" i="1"/>
  <c r="X33" i="1"/>
  <c r="D52" i="1"/>
  <c r="C60" i="1"/>
  <c r="D57" i="1" s="1"/>
  <c r="D51" i="1"/>
  <c r="L50" i="1"/>
  <c r="L52" i="1"/>
  <c r="L49" i="1"/>
  <c r="X49" i="1"/>
  <c r="P52" i="1"/>
  <c r="P49" i="1"/>
  <c r="X31" i="1"/>
  <c r="D50" i="1"/>
  <c r="D58" i="1" l="1"/>
  <c r="D60" i="1"/>
  <c r="D59" i="1"/>
</calcChain>
</file>

<file path=xl/sharedStrings.xml><?xml version="1.0" encoding="utf-8"?>
<sst xmlns="http://schemas.openxmlformats.org/spreadsheetml/2006/main" count="100" uniqueCount="41">
  <si>
    <t>Area1</t>
  </si>
  <si>
    <t>Area1_Tr</t>
  </si>
  <si>
    <t>%</t>
  </si>
  <si>
    <t>Area1_Tr_J</t>
  </si>
  <si>
    <t>Area1_J</t>
  </si>
  <si>
    <t>Area1_K</t>
  </si>
  <si>
    <t>Area1_Mz</t>
  </si>
  <si>
    <t>area1_total</t>
  </si>
  <si>
    <t>groups</t>
  </si>
  <si>
    <t>Area2</t>
  </si>
  <si>
    <t>Area2_Tr</t>
  </si>
  <si>
    <t>Area2_J</t>
  </si>
  <si>
    <t>Area2_K</t>
  </si>
  <si>
    <t>Area2_Pg</t>
  </si>
  <si>
    <t>area2_total</t>
  </si>
  <si>
    <t>Area3</t>
  </si>
  <si>
    <t>Area3_Tr</t>
  </si>
  <si>
    <t>Area3_J</t>
  </si>
  <si>
    <t>Area3_K</t>
  </si>
  <si>
    <t>Area3_Pg</t>
  </si>
  <si>
    <t>area3_total</t>
  </si>
  <si>
    <t>Area4</t>
  </si>
  <si>
    <t>Area4_J</t>
  </si>
  <si>
    <t>Area4_K</t>
  </si>
  <si>
    <t>Area4_Pg</t>
  </si>
  <si>
    <t>Area4_Mz</t>
  </si>
  <si>
    <t>area4_total</t>
  </si>
  <si>
    <t>Area5</t>
  </si>
  <si>
    <t>Area5_K</t>
  </si>
  <si>
    <t>Area5_Pg</t>
  </si>
  <si>
    <t>Area5_Mz</t>
  </si>
  <si>
    <t>area5_total</t>
  </si>
  <si>
    <t>All_areas</t>
  </si>
  <si>
    <t>Tr</t>
  </si>
  <si>
    <t>Tr_J</t>
  </si>
  <si>
    <t>J</t>
  </si>
  <si>
    <t>K</t>
  </si>
  <si>
    <t>Pg</t>
  </si>
  <si>
    <t>Mz</t>
  </si>
  <si>
    <t>total</t>
  </si>
  <si>
    <t>area4+5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</si>
</sst>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8999908444471571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top"/>
    </xf>
    <xf numFmtId="0" fontId="0" fillId="2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3" borderId="1" xfId="0" applyFont="1" applyFill="1" applyBorder="1" applyAlignment="1">
      <alignment horizontal="center" vertical="top"/>
    </xf>
    <xf numFmtId="0" fontId="0" fillId="2" borderId="0" xfId="0" applyFill="1" applyAlignment="1">
      <alignment horizontal="left"/>
    </xf>
    <xf numFmtId="0" fontId="4" fillId="3" borderId="2" xfId="0" applyFont="1" applyFill="1" applyBorder="1" applyAlignment="1">
      <alignment horizontal="center" vertical="top"/>
    </xf>
    <xf numFmtId="0" fontId="3" fillId="0" borderId="0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67A9-601C-44BE-AB1A-AED60FA02013}">
  <dimension ref="A1:X67"/>
  <sheetViews>
    <sheetView tabSelected="1" topLeftCell="A43" workbookViewId="0">
      <selection activeCell="F69" sqref="F69"/>
    </sheetView>
  </sheetViews>
  <sheetFormatPr defaultRowHeight="14.4" x14ac:dyDescent="0.3"/>
  <cols>
    <col min="4" max="4" width="5.21875" customWidth="1"/>
    <col min="6" max="6" width="10.109375" bestFit="1" customWidth="1"/>
    <col min="8" max="8" width="4.77734375" customWidth="1"/>
    <col min="12" max="12" width="4.88671875" customWidth="1"/>
    <col min="14" max="14" width="10.5546875" bestFit="1" customWidth="1"/>
    <col min="16" max="16" width="5.109375" customWidth="1"/>
    <col min="18" max="18" width="10.5546875" bestFit="1" customWidth="1"/>
    <col min="20" max="20" width="5.109375" customWidth="1"/>
    <col min="22" max="22" width="10.5546875" bestFit="1" customWidth="1"/>
    <col min="24" max="24" width="6" customWidth="1"/>
  </cols>
  <sheetData>
    <row r="1" spans="1:24" x14ac:dyDescent="0.3">
      <c r="A1" t="s">
        <v>0</v>
      </c>
    </row>
    <row r="2" spans="1:24" x14ac:dyDescent="0.3">
      <c r="B2" s="1" t="s">
        <v>1</v>
      </c>
      <c r="C2" s="2">
        <v>0</v>
      </c>
      <c r="D2" s="3" t="s">
        <v>2</v>
      </c>
      <c r="F2" s="1" t="s">
        <v>3</v>
      </c>
      <c r="G2" s="2">
        <v>0</v>
      </c>
      <c r="H2" s="2" t="s">
        <v>2</v>
      </c>
      <c r="J2" s="1" t="s">
        <v>4</v>
      </c>
      <c r="K2" s="2">
        <v>0</v>
      </c>
      <c r="L2" s="2" t="s">
        <v>2</v>
      </c>
      <c r="N2" s="1" t="s">
        <v>5</v>
      </c>
      <c r="O2" s="2">
        <v>0</v>
      </c>
      <c r="P2" s="2" t="s">
        <v>2</v>
      </c>
      <c r="R2" s="1" t="s">
        <v>6</v>
      </c>
      <c r="S2" s="2">
        <v>0</v>
      </c>
      <c r="T2" s="2" t="s">
        <v>2</v>
      </c>
      <c r="V2" s="1" t="s">
        <v>7</v>
      </c>
      <c r="W2" s="3" t="s">
        <v>8</v>
      </c>
      <c r="X2" s="3" t="s">
        <v>2</v>
      </c>
    </row>
    <row r="3" spans="1:24" x14ac:dyDescent="0.3">
      <c r="B3" s="4">
        <v>0</v>
      </c>
      <c r="C3">
        <v>186</v>
      </c>
      <c r="D3">
        <f>C3/469*100</f>
        <v>39.658848614072497</v>
      </c>
      <c r="F3" s="4">
        <v>0</v>
      </c>
      <c r="G3">
        <v>137</v>
      </c>
      <c r="H3">
        <f>G3/298*100</f>
        <v>45.973154362416111</v>
      </c>
      <c r="J3" s="4">
        <v>0</v>
      </c>
      <c r="K3">
        <v>288</v>
      </c>
      <c r="L3">
        <f>K3/630*100</f>
        <v>45.714285714285715</v>
      </c>
      <c r="N3" s="4">
        <v>0</v>
      </c>
      <c r="O3">
        <v>1</v>
      </c>
      <c r="P3">
        <f>O3/3*100</f>
        <v>33.333333333333329</v>
      </c>
      <c r="R3" s="4">
        <v>0</v>
      </c>
      <c r="S3">
        <v>35</v>
      </c>
      <c r="T3">
        <f>S3/57*100</f>
        <v>61.403508771929829</v>
      </c>
      <c r="V3" s="5">
        <v>0</v>
      </c>
      <c r="W3">
        <f>C3+G3+K3+S3+O3</f>
        <v>647</v>
      </c>
      <c r="X3">
        <f>W3/$W$6*100</f>
        <v>44.406314344543588</v>
      </c>
    </row>
    <row r="4" spans="1:24" x14ac:dyDescent="0.3">
      <c r="B4" s="4">
        <v>1</v>
      </c>
      <c r="C4">
        <v>127</v>
      </c>
      <c r="D4">
        <f t="shared" ref="D4:D6" si="0">C4/469*100</f>
        <v>27.078891257995735</v>
      </c>
      <c r="F4" s="4">
        <v>1</v>
      </c>
      <c r="G4">
        <v>98</v>
      </c>
      <c r="H4">
        <f t="shared" ref="H4:H6" si="1">G4/298*100</f>
        <v>32.885906040268459</v>
      </c>
      <c r="J4" s="4">
        <v>1</v>
      </c>
      <c r="K4">
        <v>193</v>
      </c>
      <c r="L4">
        <f t="shared" ref="L4:L6" si="2">K4/630*100</f>
        <v>30.634920634920636</v>
      </c>
      <c r="N4" s="4">
        <v>1</v>
      </c>
      <c r="O4">
        <v>2</v>
      </c>
      <c r="P4">
        <f t="shared" ref="P4:P6" si="3">O4/3*100</f>
        <v>66.666666666666657</v>
      </c>
      <c r="R4" s="4">
        <v>1</v>
      </c>
      <c r="S4">
        <v>9</v>
      </c>
      <c r="T4">
        <f t="shared" ref="T4:T6" si="4">S4/57*100</f>
        <v>15.789473684210526</v>
      </c>
      <c r="V4" s="5">
        <v>1</v>
      </c>
      <c r="W4">
        <f t="shared" ref="W4:W6" si="5">C4+G4+K4+S4+O4</f>
        <v>429</v>
      </c>
      <c r="X4">
        <f t="shared" ref="X4:X6" si="6">W4/$W$6*100</f>
        <v>29.444063143445437</v>
      </c>
    </row>
    <row r="5" spans="1:24" x14ac:dyDescent="0.3">
      <c r="B5" s="4">
        <v>2</v>
      </c>
      <c r="C5">
        <v>156</v>
      </c>
      <c r="D5">
        <f t="shared" si="0"/>
        <v>33.262260127931768</v>
      </c>
      <c r="F5" s="4">
        <v>2</v>
      </c>
      <c r="G5">
        <v>63</v>
      </c>
      <c r="H5">
        <f t="shared" si="1"/>
        <v>21.140939597315437</v>
      </c>
      <c r="J5" s="4">
        <v>2</v>
      </c>
      <c r="K5">
        <v>149</v>
      </c>
      <c r="L5">
        <f t="shared" si="2"/>
        <v>23.650793650793648</v>
      </c>
      <c r="N5" s="4">
        <v>2</v>
      </c>
      <c r="O5">
        <v>0</v>
      </c>
      <c r="P5">
        <f t="shared" si="3"/>
        <v>0</v>
      </c>
      <c r="R5" s="4">
        <v>2</v>
      </c>
      <c r="S5">
        <v>13</v>
      </c>
      <c r="T5">
        <f t="shared" si="4"/>
        <v>22.807017543859647</v>
      </c>
      <c r="V5" s="5">
        <v>2</v>
      </c>
      <c r="W5">
        <f t="shared" si="5"/>
        <v>381</v>
      </c>
      <c r="X5">
        <f t="shared" si="6"/>
        <v>26.149622512010986</v>
      </c>
    </row>
    <row r="6" spans="1:24" x14ac:dyDescent="0.3">
      <c r="C6" s="6">
        <f>SUM(C3:C5)</f>
        <v>469</v>
      </c>
      <c r="D6">
        <f t="shared" si="0"/>
        <v>100</v>
      </c>
      <c r="G6" s="6">
        <f>SUM(G3:G5)</f>
        <v>298</v>
      </c>
      <c r="H6">
        <f t="shared" si="1"/>
        <v>100</v>
      </c>
      <c r="K6" s="6">
        <f>SUM(K3:K5)</f>
        <v>630</v>
      </c>
      <c r="L6">
        <f t="shared" si="2"/>
        <v>100</v>
      </c>
      <c r="O6">
        <v>3</v>
      </c>
      <c r="P6">
        <f t="shared" si="3"/>
        <v>100</v>
      </c>
      <c r="S6" s="6">
        <f>SUM(S3:S5)</f>
        <v>57</v>
      </c>
      <c r="T6">
        <f t="shared" si="4"/>
        <v>100</v>
      </c>
      <c r="W6">
        <f t="shared" si="5"/>
        <v>1457</v>
      </c>
      <c r="X6">
        <f t="shared" si="6"/>
        <v>100</v>
      </c>
    </row>
    <row r="7" spans="1:24" x14ac:dyDescent="0.3">
      <c r="N7" s="11"/>
    </row>
    <row r="8" spans="1:24" x14ac:dyDescent="0.3">
      <c r="N8" s="11"/>
    </row>
    <row r="10" spans="1:24" s="7" customFormat="1" x14ac:dyDescent="0.3"/>
    <row r="11" spans="1:24" x14ac:dyDescent="0.3">
      <c r="A11" t="s">
        <v>9</v>
      </c>
    </row>
    <row r="12" spans="1:24" x14ac:dyDescent="0.3">
      <c r="B12" s="1" t="s">
        <v>10</v>
      </c>
      <c r="C12" s="2">
        <v>0</v>
      </c>
      <c r="D12" s="1" t="s">
        <v>2</v>
      </c>
      <c r="F12" s="1" t="s">
        <v>11</v>
      </c>
      <c r="G12" s="2">
        <v>0</v>
      </c>
      <c r="H12" s="1" t="s">
        <v>2</v>
      </c>
      <c r="J12" s="1" t="s">
        <v>12</v>
      </c>
      <c r="K12" s="2">
        <v>0</v>
      </c>
      <c r="L12" s="1" t="s">
        <v>2</v>
      </c>
      <c r="N12" s="1" t="s">
        <v>13</v>
      </c>
      <c r="O12" s="2">
        <v>0</v>
      </c>
      <c r="P12" s="1" t="s">
        <v>2</v>
      </c>
      <c r="V12" s="1" t="s">
        <v>14</v>
      </c>
      <c r="W12" s="3" t="s">
        <v>8</v>
      </c>
      <c r="X12" s="3" t="s">
        <v>2</v>
      </c>
    </row>
    <row r="13" spans="1:24" x14ac:dyDescent="0.3">
      <c r="B13" s="8">
        <v>0</v>
      </c>
      <c r="C13">
        <v>0</v>
      </c>
      <c r="D13">
        <v>0</v>
      </c>
      <c r="F13" s="8">
        <v>0</v>
      </c>
      <c r="G13">
        <v>3</v>
      </c>
      <c r="H13">
        <f>G13/7*100</f>
        <v>42.857142857142854</v>
      </c>
      <c r="J13" s="8">
        <v>0</v>
      </c>
      <c r="K13">
        <v>257</v>
      </c>
      <c r="L13">
        <f>K13/715*100</f>
        <v>35.94405594405594</v>
      </c>
      <c r="N13" s="8">
        <v>0</v>
      </c>
      <c r="O13">
        <v>115</v>
      </c>
      <c r="P13">
        <f>O13/315*100</f>
        <v>36.507936507936506</v>
      </c>
      <c r="V13" s="5">
        <v>0</v>
      </c>
      <c r="W13">
        <f>K13+O13+G13+C13</f>
        <v>375</v>
      </c>
      <c r="X13">
        <f>W13/$W$16*100</f>
        <v>36.127167630057805</v>
      </c>
    </row>
    <row r="14" spans="1:24" x14ac:dyDescent="0.3">
      <c r="B14" s="8">
        <v>1</v>
      </c>
      <c r="C14">
        <v>0</v>
      </c>
      <c r="D14">
        <v>0</v>
      </c>
      <c r="F14" s="8">
        <v>1</v>
      </c>
      <c r="G14">
        <v>2</v>
      </c>
      <c r="H14">
        <f t="shared" ref="H14:H16" si="7">G14/7*100</f>
        <v>28.571428571428569</v>
      </c>
      <c r="J14" s="8">
        <v>1</v>
      </c>
      <c r="K14">
        <v>184</v>
      </c>
      <c r="L14">
        <f t="shared" ref="L14:L16" si="8">K14/715*100</f>
        <v>25.734265734265733</v>
      </c>
      <c r="N14" s="8">
        <v>1</v>
      </c>
      <c r="O14">
        <v>90</v>
      </c>
      <c r="P14">
        <f t="shared" ref="P14:P16" si="9">O14/315*100</f>
        <v>28.571428571428569</v>
      </c>
      <c r="V14" s="5">
        <v>1</v>
      </c>
      <c r="W14">
        <f t="shared" ref="W14:W16" si="10">K14+O14+G14+C14</f>
        <v>276</v>
      </c>
      <c r="X14">
        <f>W14/$W$16*100</f>
        <v>26.589595375722542</v>
      </c>
    </row>
    <row r="15" spans="1:24" x14ac:dyDescent="0.3">
      <c r="B15" s="8">
        <v>2</v>
      </c>
      <c r="C15">
        <v>1</v>
      </c>
      <c r="D15">
        <v>100</v>
      </c>
      <c r="F15" s="8">
        <v>2</v>
      </c>
      <c r="G15">
        <v>2</v>
      </c>
      <c r="H15">
        <f t="shared" si="7"/>
        <v>28.571428571428569</v>
      </c>
      <c r="J15" s="8">
        <v>2</v>
      </c>
      <c r="K15">
        <v>274</v>
      </c>
      <c r="L15">
        <f t="shared" si="8"/>
        <v>38.32167832167832</v>
      </c>
      <c r="N15" s="8">
        <v>2</v>
      </c>
      <c r="O15">
        <v>110</v>
      </c>
      <c r="P15">
        <f t="shared" si="9"/>
        <v>34.920634920634917</v>
      </c>
      <c r="V15" s="5">
        <v>2</v>
      </c>
      <c r="W15">
        <f t="shared" si="10"/>
        <v>387</v>
      </c>
      <c r="X15">
        <f>W15/$W$16*100</f>
        <v>37.283236994219656</v>
      </c>
    </row>
    <row r="16" spans="1:24" x14ac:dyDescent="0.3">
      <c r="C16">
        <v>1</v>
      </c>
      <c r="D16">
        <v>100</v>
      </c>
      <c r="G16" s="6">
        <v>7</v>
      </c>
      <c r="H16">
        <f t="shared" si="7"/>
        <v>100</v>
      </c>
      <c r="K16" s="6">
        <f>SUM(K13:K15)</f>
        <v>715</v>
      </c>
      <c r="L16">
        <f t="shared" si="8"/>
        <v>100</v>
      </c>
      <c r="O16" s="6">
        <f>SUM(O13:O15)</f>
        <v>315</v>
      </c>
      <c r="P16">
        <f t="shared" si="9"/>
        <v>100</v>
      </c>
      <c r="W16">
        <f t="shared" si="10"/>
        <v>1038</v>
      </c>
      <c r="X16">
        <f>W16/$W$16*100</f>
        <v>100</v>
      </c>
    </row>
    <row r="17" spans="1:24" x14ac:dyDescent="0.3">
      <c r="G17" s="6"/>
      <c r="K17" s="6"/>
      <c r="O17" s="6"/>
      <c r="S17" s="6"/>
    </row>
    <row r="19" spans="1:24" s="7" customFormat="1" x14ac:dyDescent="0.3"/>
    <row r="20" spans="1:24" x14ac:dyDescent="0.3">
      <c r="A20" t="s">
        <v>15</v>
      </c>
    </row>
    <row r="21" spans="1:24" x14ac:dyDescent="0.3">
      <c r="B21" s="1" t="s">
        <v>16</v>
      </c>
      <c r="C21" s="2">
        <v>0</v>
      </c>
      <c r="D21" s="3" t="s">
        <v>2</v>
      </c>
      <c r="F21" s="1" t="s">
        <v>17</v>
      </c>
      <c r="G21" s="2">
        <v>0</v>
      </c>
      <c r="H21" s="3" t="s">
        <v>2</v>
      </c>
      <c r="J21" s="1" t="s">
        <v>18</v>
      </c>
      <c r="K21" s="2">
        <v>0</v>
      </c>
      <c r="L21" s="3" t="s">
        <v>2</v>
      </c>
      <c r="N21" s="1" t="s">
        <v>19</v>
      </c>
      <c r="O21" s="2">
        <v>0</v>
      </c>
      <c r="P21" s="3" t="s">
        <v>2</v>
      </c>
      <c r="V21" s="1" t="s">
        <v>20</v>
      </c>
      <c r="W21" s="3" t="s">
        <v>8</v>
      </c>
      <c r="X21" s="3" t="s">
        <v>2</v>
      </c>
    </row>
    <row r="22" spans="1:24" x14ac:dyDescent="0.3">
      <c r="B22" s="8">
        <v>0</v>
      </c>
      <c r="C22">
        <v>1</v>
      </c>
      <c r="D22">
        <v>100</v>
      </c>
      <c r="F22" s="8">
        <v>0</v>
      </c>
      <c r="G22">
        <v>34</v>
      </c>
      <c r="H22">
        <f>G22/99*100</f>
        <v>34.343434343434339</v>
      </c>
      <c r="J22" s="8">
        <v>0</v>
      </c>
      <c r="K22">
        <v>331</v>
      </c>
      <c r="L22">
        <f>K22/1002*100</f>
        <v>33.033932135728541</v>
      </c>
      <c r="N22" s="8">
        <v>0</v>
      </c>
      <c r="O22">
        <v>3</v>
      </c>
      <c r="P22">
        <f>O22/7*100</f>
        <v>42.857142857142854</v>
      </c>
      <c r="V22" s="5">
        <v>0</v>
      </c>
      <c r="W22">
        <f>K22+O22+G22+C22</f>
        <v>369</v>
      </c>
      <c r="X22">
        <f>W22/$W$25*100</f>
        <v>33.273219116321009</v>
      </c>
    </row>
    <row r="23" spans="1:24" x14ac:dyDescent="0.3">
      <c r="B23" s="8">
        <v>1</v>
      </c>
      <c r="C23">
        <v>0</v>
      </c>
      <c r="D23">
        <v>0</v>
      </c>
      <c r="F23" s="8">
        <v>1</v>
      </c>
      <c r="G23">
        <v>30</v>
      </c>
      <c r="H23">
        <f t="shared" ref="H23:H25" si="11">G23/99*100</f>
        <v>30.303030303030305</v>
      </c>
      <c r="J23" s="8">
        <v>1</v>
      </c>
      <c r="K23">
        <v>281</v>
      </c>
      <c r="L23">
        <f t="shared" ref="L23:L25" si="12">K23/1002*100</f>
        <v>28.043912175648707</v>
      </c>
      <c r="N23" s="8">
        <v>1</v>
      </c>
      <c r="O23">
        <v>3</v>
      </c>
      <c r="P23">
        <f t="shared" ref="P23:P25" si="13">O23/7*100</f>
        <v>42.857142857142854</v>
      </c>
      <c r="V23" s="5">
        <v>1</v>
      </c>
      <c r="W23">
        <f t="shared" ref="W23:W25" si="14">K23+O23+G23+C23</f>
        <v>314</v>
      </c>
      <c r="X23">
        <f>W23/$W$25*100</f>
        <v>28.313796212804327</v>
      </c>
    </row>
    <row r="24" spans="1:24" x14ac:dyDescent="0.3">
      <c r="B24" s="8">
        <v>2</v>
      </c>
      <c r="C24">
        <v>0</v>
      </c>
      <c r="D24">
        <v>0</v>
      </c>
      <c r="F24" s="8">
        <v>2</v>
      </c>
      <c r="G24">
        <v>35</v>
      </c>
      <c r="H24">
        <f t="shared" si="11"/>
        <v>35.353535353535356</v>
      </c>
      <c r="J24" s="8">
        <v>2</v>
      </c>
      <c r="K24">
        <v>390</v>
      </c>
      <c r="L24">
        <f t="shared" si="12"/>
        <v>38.922155688622759</v>
      </c>
      <c r="N24" s="8">
        <v>2</v>
      </c>
      <c r="O24">
        <v>1</v>
      </c>
      <c r="P24">
        <f t="shared" si="13"/>
        <v>14.285714285714285</v>
      </c>
      <c r="V24" s="5">
        <v>2</v>
      </c>
      <c r="W24">
        <f t="shared" si="14"/>
        <v>426</v>
      </c>
      <c r="X24">
        <f>W24/$W$25*100</f>
        <v>38.412984670874664</v>
      </c>
    </row>
    <row r="25" spans="1:24" x14ac:dyDescent="0.3">
      <c r="C25">
        <v>1</v>
      </c>
      <c r="D25">
        <v>100</v>
      </c>
      <c r="G25" s="6">
        <f>SUM(G22:G24)</f>
        <v>99</v>
      </c>
      <c r="H25">
        <f t="shared" si="11"/>
        <v>100</v>
      </c>
      <c r="K25" s="6">
        <f>SUM(K22:K24)</f>
        <v>1002</v>
      </c>
      <c r="L25">
        <f t="shared" si="12"/>
        <v>100</v>
      </c>
      <c r="O25" s="6">
        <f>SUM(O22:O24)</f>
        <v>7</v>
      </c>
      <c r="P25">
        <f t="shared" si="13"/>
        <v>100</v>
      </c>
      <c r="W25">
        <f t="shared" si="14"/>
        <v>1109</v>
      </c>
      <c r="X25">
        <f>W25/$W$25*100</f>
        <v>100</v>
      </c>
    </row>
    <row r="26" spans="1:24" x14ac:dyDescent="0.3">
      <c r="G26" s="6"/>
      <c r="K26" s="6"/>
      <c r="O26" s="6"/>
      <c r="S26" s="6"/>
    </row>
    <row r="27" spans="1:24" x14ac:dyDescent="0.3">
      <c r="T27" s="6"/>
    </row>
    <row r="28" spans="1:24" s="7" customFormat="1" x14ac:dyDescent="0.3"/>
    <row r="29" spans="1:24" x14ac:dyDescent="0.3">
      <c r="A29" t="s">
        <v>21</v>
      </c>
    </row>
    <row r="30" spans="1:24" x14ac:dyDescent="0.3">
      <c r="B30" s="1" t="s">
        <v>22</v>
      </c>
      <c r="C30" s="2">
        <v>0</v>
      </c>
      <c r="D30" s="3" t="s">
        <v>2</v>
      </c>
      <c r="F30" s="1" t="s">
        <v>23</v>
      </c>
      <c r="G30" s="2">
        <v>0</v>
      </c>
      <c r="H30" s="3" t="s">
        <v>2</v>
      </c>
      <c r="J30" s="1" t="s">
        <v>24</v>
      </c>
      <c r="K30" s="2">
        <v>0</v>
      </c>
      <c r="L30" s="3" t="s">
        <v>2</v>
      </c>
      <c r="N30" s="1" t="s">
        <v>25</v>
      </c>
      <c r="O30" s="2">
        <v>0</v>
      </c>
      <c r="P30" s="3" t="s">
        <v>2</v>
      </c>
      <c r="V30" s="1" t="s">
        <v>26</v>
      </c>
      <c r="W30" s="3" t="s">
        <v>8</v>
      </c>
      <c r="X30" s="3" t="s">
        <v>2</v>
      </c>
    </row>
    <row r="31" spans="1:24" x14ac:dyDescent="0.3">
      <c r="B31" s="8">
        <v>0</v>
      </c>
      <c r="C31">
        <v>0</v>
      </c>
      <c r="D31">
        <v>0</v>
      </c>
      <c r="F31" s="8">
        <v>0</v>
      </c>
      <c r="G31">
        <v>137</v>
      </c>
      <c r="H31">
        <f>G31/456*100</f>
        <v>30.043859649122805</v>
      </c>
      <c r="J31" s="8">
        <v>0</v>
      </c>
      <c r="K31">
        <v>1</v>
      </c>
      <c r="L31">
        <v>33.299999999999997</v>
      </c>
      <c r="N31" s="8">
        <v>0</v>
      </c>
      <c r="O31">
        <v>6</v>
      </c>
      <c r="P31">
        <f>O31/15*100</f>
        <v>40</v>
      </c>
      <c r="V31" s="5">
        <v>0</v>
      </c>
      <c r="W31">
        <f>C31+G31+K31+O31</f>
        <v>144</v>
      </c>
      <c r="X31">
        <f>W31/$W$34*100</f>
        <v>30.315789473684212</v>
      </c>
    </row>
    <row r="32" spans="1:24" x14ac:dyDescent="0.3">
      <c r="B32" s="8">
        <v>1</v>
      </c>
      <c r="C32">
        <v>0</v>
      </c>
      <c r="D32">
        <v>0</v>
      </c>
      <c r="F32" s="8">
        <v>1</v>
      </c>
      <c r="G32">
        <v>118</v>
      </c>
      <c r="H32">
        <f t="shared" ref="H32:H34" si="15">G32/456*100</f>
        <v>25.877192982456144</v>
      </c>
      <c r="J32" s="8">
        <v>1</v>
      </c>
      <c r="K32">
        <v>0</v>
      </c>
      <c r="L32">
        <v>0</v>
      </c>
      <c r="N32" s="8">
        <v>1</v>
      </c>
      <c r="O32">
        <v>6</v>
      </c>
      <c r="P32">
        <f t="shared" ref="P32:P34" si="16">O32/15*100</f>
        <v>40</v>
      </c>
      <c r="V32" s="5">
        <v>1</v>
      </c>
      <c r="W32">
        <f t="shared" ref="W32:W34" si="17">C32+G32+K32+O32</f>
        <v>124</v>
      </c>
      <c r="X32">
        <f t="shared" ref="X32:X34" si="18">W32/$W$34*100</f>
        <v>26.105263157894736</v>
      </c>
    </row>
    <row r="33" spans="1:24" x14ac:dyDescent="0.3">
      <c r="B33" s="8">
        <v>2</v>
      </c>
      <c r="C33">
        <v>1</v>
      </c>
      <c r="D33">
        <v>100</v>
      </c>
      <c r="F33" s="8">
        <v>2</v>
      </c>
      <c r="G33">
        <v>201</v>
      </c>
      <c r="H33">
        <f t="shared" si="15"/>
        <v>44.078947368421048</v>
      </c>
      <c r="J33" s="8">
        <v>2</v>
      </c>
      <c r="K33">
        <v>2</v>
      </c>
      <c r="L33">
        <v>66.7</v>
      </c>
      <c r="N33" s="8">
        <v>2</v>
      </c>
      <c r="O33">
        <v>3</v>
      </c>
      <c r="P33">
        <f t="shared" si="16"/>
        <v>20</v>
      </c>
      <c r="V33" s="5">
        <v>2</v>
      </c>
      <c r="W33">
        <f t="shared" si="17"/>
        <v>207</v>
      </c>
      <c r="X33">
        <f t="shared" si="18"/>
        <v>43.578947368421048</v>
      </c>
    </row>
    <row r="34" spans="1:24" x14ac:dyDescent="0.3">
      <c r="C34">
        <v>1</v>
      </c>
      <c r="D34">
        <v>100</v>
      </c>
      <c r="G34" s="6">
        <f>SUM(G31:G33)</f>
        <v>456</v>
      </c>
      <c r="H34">
        <f t="shared" si="15"/>
        <v>100</v>
      </c>
      <c r="K34">
        <v>3</v>
      </c>
      <c r="L34">
        <v>100</v>
      </c>
      <c r="O34" s="6">
        <f>SUM(O31:O33)</f>
        <v>15</v>
      </c>
      <c r="P34">
        <f t="shared" si="16"/>
        <v>100</v>
      </c>
      <c r="S34" s="6"/>
      <c r="W34">
        <f t="shared" si="17"/>
        <v>475</v>
      </c>
      <c r="X34">
        <f t="shared" si="18"/>
        <v>100</v>
      </c>
    </row>
    <row r="35" spans="1:24" x14ac:dyDescent="0.3">
      <c r="G35" s="6"/>
      <c r="O35" s="6"/>
      <c r="S35" s="6"/>
    </row>
    <row r="36" spans="1:24" x14ac:dyDescent="0.3">
      <c r="T36" s="6"/>
    </row>
    <row r="37" spans="1:24" s="7" customFormat="1" x14ac:dyDescent="0.3"/>
    <row r="38" spans="1:24" x14ac:dyDescent="0.3">
      <c r="A38" t="s">
        <v>27</v>
      </c>
    </row>
    <row r="39" spans="1:24" x14ac:dyDescent="0.3">
      <c r="B39" s="9" t="s">
        <v>28</v>
      </c>
      <c r="C39" s="2">
        <v>0</v>
      </c>
      <c r="D39" s="3" t="s">
        <v>2</v>
      </c>
      <c r="F39" s="9" t="s">
        <v>29</v>
      </c>
      <c r="G39" s="2">
        <v>0</v>
      </c>
      <c r="H39" s="3" t="s">
        <v>2</v>
      </c>
      <c r="J39" s="9" t="s">
        <v>30</v>
      </c>
      <c r="K39" s="2">
        <v>0</v>
      </c>
      <c r="L39" s="3" t="s">
        <v>2</v>
      </c>
      <c r="V39" s="9" t="s">
        <v>31</v>
      </c>
      <c r="W39" s="3" t="s">
        <v>8</v>
      </c>
      <c r="X39" s="3" t="s">
        <v>2</v>
      </c>
    </row>
    <row r="40" spans="1:24" x14ac:dyDescent="0.3">
      <c r="B40" s="10">
        <v>0</v>
      </c>
      <c r="C40">
        <v>65</v>
      </c>
      <c r="D40">
        <f>C40/164*100</f>
        <v>39.634146341463413</v>
      </c>
      <c r="F40" s="8">
        <v>0</v>
      </c>
      <c r="G40">
        <v>1</v>
      </c>
      <c r="H40">
        <f>G40/13*100</f>
        <v>7.6923076923076925</v>
      </c>
      <c r="J40" s="8">
        <v>0</v>
      </c>
      <c r="K40">
        <v>1</v>
      </c>
      <c r="L40">
        <v>50</v>
      </c>
      <c r="V40" s="5">
        <v>0</v>
      </c>
      <c r="W40">
        <f>C40+G40+K40</f>
        <v>67</v>
      </c>
      <c r="X40">
        <f>W40/179*100</f>
        <v>37.430167597765362</v>
      </c>
    </row>
    <row r="41" spans="1:24" x14ac:dyDescent="0.3">
      <c r="B41" s="8">
        <v>1</v>
      </c>
      <c r="C41">
        <v>43</v>
      </c>
      <c r="D41">
        <f t="shared" ref="D41:D42" si="19">C41/164*100</f>
        <v>26.219512195121951</v>
      </c>
      <c r="F41" s="10">
        <v>1</v>
      </c>
      <c r="G41">
        <v>11</v>
      </c>
      <c r="H41">
        <f t="shared" ref="H41:H43" si="20">G41/13*100</f>
        <v>84.615384615384613</v>
      </c>
      <c r="J41" s="10">
        <v>1</v>
      </c>
      <c r="K41">
        <v>0</v>
      </c>
      <c r="L41">
        <v>0</v>
      </c>
      <c r="V41" s="5">
        <v>1</v>
      </c>
      <c r="W41">
        <f t="shared" ref="W41:W43" si="21">C41+G41+K41</f>
        <v>54</v>
      </c>
      <c r="X41">
        <f t="shared" ref="X41:X43" si="22">W41/179*100</f>
        <v>30.16759776536313</v>
      </c>
    </row>
    <row r="42" spans="1:24" x14ac:dyDescent="0.3">
      <c r="B42" s="8">
        <v>2</v>
      </c>
      <c r="C42">
        <v>56</v>
      </c>
      <c r="D42">
        <f t="shared" si="19"/>
        <v>34.146341463414636</v>
      </c>
      <c r="F42" s="8">
        <v>2</v>
      </c>
      <c r="G42">
        <v>1</v>
      </c>
      <c r="H42">
        <f t="shared" si="20"/>
        <v>7.6923076923076925</v>
      </c>
      <c r="J42" s="5">
        <v>2</v>
      </c>
      <c r="K42">
        <v>1</v>
      </c>
      <c r="L42">
        <v>50</v>
      </c>
      <c r="V42" s="5">
        <v>2</v>
      </c>
      <c r="W42">
        <f t="shared" si="21"/>
        <v>58</v>
      </c>
      <c r="X42">
        <f t="shared" si="22"/>
        <v>32.402234636871505</v>
      </c>
    </row>
    <row r="43" spans="1:24" x14ac:dyDescent="0.3">
      <c r="C43" s="6">
        <f>SUM(C40:C42)</f>
        <v>164</v>
      </c>
      <c r="D43">
        <f>C43/164*100</f>
        <v>100</v>
      </c>
      <c r="G43">
        <v>13</v>
      </c>
      <c r="H43">
        <f t="shared" si="20"/>
        <v>100</v>
      </c>
      <c r="K43">
        <v>2</v>
      </c>
      <c r="L43">
        <v>100</v>
      </c>
      <c r="W43">
        <f t="shared" si="21"/>
        <v>179</v>
      </c>
      <c r="X43">
        <f t="shared" si="22"/>
        <v>100</v>
      </c>
    </row>
    <row r="44" spans="1:24" x14ac:dyDescent="0.3">
      <c r="C44" s="6"/>
    </row>
    <row r="46" spans="1:24" s="7" customFormat="1" x14ac:dyDescent="0.3"/>
    <row r="47" spans="1:24" x14ac:dyDescent="0.3">
      <c r="A47" t="s">
        <v>32</v>
      </c>
    </row>
    <row r="48" spans="1:24" x14ac:dyDescent="0.3">
      <c r="B48" s="1" t="s">
        <v>33</v>
      </c>
      <c r="C48" s="3" t="s">
        <v>8</v>
      </c>
      <c r="D48" s="3" t="s">
        <v>2</v>
      </c>
      <c r="F48" s="1" t="s">
        <v>34</v>
      </c>
      <c r="G48" s="3" t="s">
        <v>8</v>
      </c>
      <c r="H48" s="3" t="s">
        <v>2</v>
      </c>
      <c r="J48" s="1" t="s">
        <v>35</v>
      </c>
      <c r="K48" s="3" t="s">
        <v>8</v>
      </c>
      <c r="L48" s="3" t="s">
        <v>2</v>
      </c>
      <c r="N48" s="1" t="s">
        <v>36</v>
      </c>
      <c r="O48" s="3" t="s">
        <v>8</v>
      </c>
      <c r="P48" s="3" t="s">
        <v>2</v>
      </c>
      <c r="R48" s="1" t="s">
        <v>37</v>
      </c>
      <c r="S48" s="3" t="s">
        <v>8</v>
      </c>
      <c r="T48" s="3" t="s">
        <v>2</v>
      </c>
      <c r="V48" s="1" t="s">
        <v>38</v>
      </c>
      <c r="W48" s="3" t="s">
        <v>8</v>
      </c>
      <c r="X48" s="3" t="s">
        <v>2</v>
      </c>
    </row>
    <row r="49" spans="2:24" x14ac:dyDescent="0.3">
      <c r="B49" s="5">
        <v>0</v>
      </c>
      <c r="C49">
        <f>C3+C13+C22</f>
        <v>187</v>
      </c>
      <c r="D49">
        <f>C49/$C$52*100</f>
        <v>39.702760084925693</v>
      </c>
      <c r="F49" s="4">
        <v>0</v>
      </c>
      <c r="G49">
        <v>137</v>
      </c>
      <c r="H49">
        <v>45.973154362416111</v>
      </c>
      <c r="J49" s="5">
        <v>0</v>
      </c>
      <c r="K49">
        <f>C31+G22+G13+K3</f>
        <v>325</v>
      </c>
      <c r="L49">
        <f>K49/$K$52*100</f>
        <v>44.097693351424695</v>
      </c>
      <c r="N49" s="5">
        <v>0</v>
      </c>
      <c r="O49">
        <f>C40+G31+K22+K13+O3</f>
        <v>791</v>
      </c>
      <c r="P49">
        <f>O49/$O$52*100</f>
        <v>33.803418803418808</v>
      </c>
      <c r="R49" s="5">
        <v>0</v>
      </c>
      <c r="S49">
        <f>G40+K31+O22+O13</f>
        <v>120</v>
      </c>
      <c r="T49">
        <f>S49/$S$52*100</f>
        <v>35.502958579881657</v>
      </c>
      <c r="V49" s="5">
        <v>0</v>
      </c>
      <c r="W49">
        <f>K40+O31+S3</f>
        <v>42</v>
      </c>
      <c r="X49">
        <f>W49/$W$52*100</f>
        <v>56.756756756756758</v>
      </c>
    </row>
    <row r="50" spans="2:24" x14ac:dyDescent="0.3">
      <c r="B50" s="5">
        <v>1</v>
      </c>
      <c r="C50">
        <f t="shared" ref="C50:C52" si="23">C4+C14+C23</f>
        <v>127</v>
      </c>
      <c r="D50">
        <f t="shared" ref="D50:D52" si="24">C50/$C$52*100</f>
        <v>26.963906581740975</v>
      </c>
      <c r="F50" s="4">
        <v>1</v>
      </c>
      <c r="G50">
        <v>98</v>
      </c>
      <c r="H50">
        <v>32.885906040268459</v>
      </c>
      <c r="J50" s="5">
        <v>1</v>
      </c>
      <c r="K50">
        <f t="shared" ref="K50:K52" si="25">C32+G23+G14+K4</f>
        <v>225</v>
      </c>
      <c r="L50">
        <f t="shared" ref="L50:L52" si="26">K50/$K$52*100</f>
        <v>30.529172320217096</v>
      </c>
      <c r="N50" s="5">
        <v>1</v>
      </c>
      <c r="O50">
        <f t="shared" ref="O50:O52" si="27">C41+G32+K23+K14+O4</f>
        <v>628</v>
      </c>
      <c r="P50">
        <f t="shared" ref="P50:P52" si="28">O50/$O$52*100</f>
        <v>26.837606837606838</v>
      </c>
      <c r="R50" s="5">
        <v>1</v>
      </c>
      <c r="S50">
        <f t="shared" ref="S50:S52" si="29">G41+K32+O23+O14</f>
        <v>104</v>
      </c>
      <c r="T50">
        <f t="shared" ref="T50:T52" si="30">S50/$S$52*100</f>
        <v>30.76923076923077</v>
      </c>
      <c r="V50" s="5">
        <v>1</v>
      </c>
      <c r="W50">
        <f t="shared" ref="W50:W52" si="31">K41+O32+S4</f>
        <v>15</v>
      </c>
      <c r="X50">
        <f t="shared" ref="X50:X52" si="32">W50/$W$52*100</f>
        <v>20.27027027027027</v>
      </c>
    </row>
    <row r="51" spans="2:24" x14ac:dyDescent="0.3">
      <c r="B51" s="5">
        <v>2</v>
      </c>
      <c r="C51">
        <f t="shared" si="23"/>
        <v>157</v>
      </c>
      <c r="D51">
        <f t="shared" si="24"/>
        <v>33.333333333333329</v>
      </c>
      <c r="F51" s="4">
        <v>2</v>
      </c>
      <c r="G51">
        <v>63</v>
      </c>
      <c r="H51">
        <v>21.140939597315437</v>
      </c>
      <c r="J51" s="5">
        <v>2</v>
      </c>
      <c r="K51">
        <f t="shared" si="25"/>
        <v>187</v>
      </c>
      <c r="L51">
        <f t="shared" si="26"/>
        <v>25.373134328358208</v>
      </c>
      <c r="N51" s="5">
        <v>2</v>
      </c>
      <c r="O51">
        <f t="shared" si="27"/>
        <v>921</v>
      </c>
      <c r="P51">
        <f t="shared" si="28"/>
        <v>39.358974358974358</v>
      </c>
      <c r="R51" s="5">
        <v>2</v>
      </c>
      <c r="S51">
        <f t="shared" si="29"/>
        <v>114</v>
      </c>
      <c r="T51">
        <f t="shared" si="30"/>
        <v>33.727810650887577</v>
      </c>
      <c r="V51" s="5">
        <v>2</v>
      </c>
      <c r="W51">
        <f t="shared" si="31"/>
        <v>17</v>
      </c>
      <c r="X51">
        <f t="shared" si="32"/>
        <v>22.972972972972975</v>
      </c>
    </row>
    <row r="52" spans="2:24" x14ac:dyDescent="0.3">
      <c r="C52">
        <f t="shared" si="23"/>
        <v>471</v>
      </c>
      <c r="D52">
        <f t="shared" si="24"/>
        <v>100</v>
      </c>
      <c r="G52" s="6">
        <v>298</v>
      </c>
      <c r="H52">
        <v>100</v>
      </c>
      <c r="K52">
        <f t="shared" si="25"/>
        <v>737</v>
      </c>
      <c r="L52">
        <f t="shared" si="26"/>
        <v>100</v>
      </c>
      <c r="O52">
        <f t="shared" si="27"/>
        <v>2340</v>
      </c>
      <c r="P52">
        <f t="shared" si="28"/>
        <v>100</v>
      </c>
      <c r="S52">
        <f t="shared" si="29"/>
        <v>338</v>
      </c>
      <c r="T52">
        <f t="shared" si="30"/>
        <v>100</v>
      </c>
      <c r="W52">
        <f t="shared" si="31"/>
        <v>74</v>
      </c>
      <c r="X52">
        <f t="shared" si="32"/>
        <v>100</v>
      </c>
    </row>
    <row r="56" spans="2:24" x14ac:dyDescent="0.3">
      <c r="B56" s="1" t="s">
        <v>39</v>
      </c>
      <c r="C56" s="3" t="s">
        <v>8</v>
      </c>
      <c r="D56" s="3" t="s">
        <v>2</v>
      </c>
      <c r="F56" s="1" t="s">
        <v>7</v>
      </c>
      <c r="G56" s="3" t="s">
        <v>8</v>
      </c>
      <c r="H56" s="3" t="s">
        <v>2</v>
      </c>
      <c r="J56" s="1" t="s">
        <v>14</v>
      </c>
      <c r="K56" s="3" t="s">
        <v>8</v>
      </c>
      <c r="L56" s="3" t="s">
        <v>2</v>
      </c>
      <c r="N56" s="1" t="s">
        <v>20</v>
      </c>
      <c r="O56" s="3" t="s">
        <v>8</v>
      </c>
      <c r="P56" s="3" t="s">
        <v>2</v>
      </c>
      <c r="R56" s="1" t="s">
        <v>26</v>
      </c>
      <c r="S56" s="3" t="s">
        <v>8</v>
      </c>
      <c r="T56" s="3" t="s">
        <v>2</v>
      </c>
      <c r="V56" s="1" t="s">
        <v>31</v>
      </c>
      <c r="W56" s="3" t="s">
        <v>8</v>
      </c>
      <c r="X56" s="3" t="s">
        <v>2</v>
      </c>
    </row>
    <row r="57" spans="2:24" x14ac:dyDescent="0.3">
      <c r="B57" s="5">
        <v>0</v>
      </c>
      <c r="C57">
        <f>C49+G49+K49+O49+S49+W49</f>
        <v>1602</v>
      </c>
      <c r="D57">
        <f>C57/$C$60*100</f>
        <v>37.623297322686703</v>
      </c>
      <c r="F57" s="5">
        <v>0</v>
      </c>
      <c r="G57">
        <v>647</v>
      </c>
      <c r="H57">
        <v>44.406314344543588</v>
      </c>
      <c r="J57" s="5">
        <v>0</v>
      </c>
      <c r="K57">
        <v>375</v>
      </c>
      <c r="L57">
        <v>36.127167630057805</v>
      </c>
      <c r="N57" s="5">
        <v>0</v>
      </c>
      <c r="O57">
        <v>369</v>
      </c>
      <c r="P57">
        <v>33.273219116321009</v>
      </c>
      <c r="R57" s="5">
        <v>0</v>
      </c>
      <c r="S57">
        <v>144</v>
      </c>
      <c r="T57">
        <v>30.315789473684212</v>
      </c>
      <c r="V57" s="5">
        <v>0</v>
      </c>
      <c r="W57">
        <v>67</v>
      </c>
      <c r="X57">
        <v>37.430167597765362</v>
      </c>
    </row>
    <row r="58" spans="2:24" x14ac:dyDescent="0.3">
      <c r="B58" s="5">
        <v>1</v>
      </c>
      <c r="C58">
        <f t="shared" ref="C58:C60" si="33">C50+G50+K50+O50+S50+W50</f>
        <v>1197</v>
      </c>
      <c r="D58">
        <f t="shared" ref="D58:D60" si="34">C58/$C$60*100</f>
        <v>28.111789572569279</v>
      </c>
      <c r="F58" s="5">
        <v>1</v>
      </c>
      <c r="G58">
        <v>429</v>
      </c>
      <c r="H58">
        <v>29.444063143445437</v>
      </c>
      <c r="J58" s="5">
        <v>1</v>
      </c>
      <c r="K58">
        <v>276</v>
      </c>
      <c r="L58">
        <v>26.589595375722542</v>
      </c>
      <c r="N58" s="5">
        <v>1</v>
      </c>
      <c r="O58">
        <v>314</v>
      </c>
      <c r="P58">
        <v>28.313796212804327</v>
      </c>
      <c r="R58" s="5">
        <v>1</v>
      </c>
      <c r="S58">
        <v>124</v>
      </c>
      <c r="T58">
        <v>26.105263157894736</v>
      </c>
      <c r="V58" s="5">
        <v>1</v>
      </c>
      <c r="W58">
        <v>54</v>
      </c>
      <c r="X58">
        <v>30.16759776536313</v>
      </c>
    </row>
    <row r="59" spans="2:24" x14ac:dyDescent="0.3">
      <c r="B59" s="5">
        <v>2</v>
      </c>
      <c r="C59">
        <f t="shared" si="33"/>
        <v>1459</v>
      </c>
      <c r="D59">
        <f t="shared" si="34"/>
        <v>34.264913104744011</v>
      </c>
      <c r="F59" s="5">
        <v>2</v>
      </c>
      <c r="G59">
        <v>381</v>
      </c>
      <c r="H59">
        <v>26.149622512010986</v>
      </c>
      <c r="J59" s="5">
        <v>2</v>
      </c>
      <c r="K59">
        <v>387</v>
      </c>
      <c r="L59">
        <v>37.283236994219656</v>
      </c>
      <c r="N59" s="5">
        <v>2</v>
      </c>
      <c r="O59">
        <v>426</v>
      </c>
      <c r="P59">
        <v>38.412984670874664</v>
      </c>
      <c r="R59" s="5">
        <v>2</v>
      </c>
      <c r="S59">
        <v>207</v>
      </c>
      <c r="T59">
        <v>43.578947368421048</v>
      </c>
      <c r="V59" s="5">
        <v>2</v>
      </c>
      <c r="W59">
        <v>58</v>
      </c>
      <c r="X59">
        <v>32.402234636871505</v>
      </c>
    </row>
    <row r="60" spans="2:24" x14ac:dyDescent="0.3">
      <c r="C60">
        <f t="shared" si="33"/>
        <v>4258</v>
      </c>
      <c r="D60">
        <f t="shared" si="34"/>
        <v>100</v>
      </c>
      <c r="G60">
        <v>1457</v>
      </c>
      <c r="H60">
        <v>100</v>
      </c>
      <c r="K60">
        <v>1038</v>
      </c>
      <c r="L60">
        <v>100</v>
      </c>
      <c r="O60">
        <v>1109</v>
      </c>
      <c r="P60">
        <v>100</v>
      </c>
      <c r="S60">
        <v>475</v>
      </c>
      <c r="T60">
        <v>100</v>
      </c>
      <c r="W60">
        <v>179</v>
      </c>
      <c r="X60">
        <v>100</v>
      </c>
    </row>
    <row r="63" spans="2:24" x14ac:dyDescent="0.3">
      <c r="R63" s="1" t="s">
        <v>40</v>
      </c>
      <c r="S63" s="3" t="s">
        <v>8</v>
      </c>
      <c r="T63" s="3" t="s">
        <v>2</v>
      </c>
    </row>
    <row r="64" spans="2:24" x14ac:dyDescent="0.3">
      <c r="R64" s="5">
        <v>0</v>
      </c>
      <c r="S64">
        <f>S57+W57</f>
        <v>211</v>
      </c>
      <c r="T64">
        <f>S64/654*100</f>
        <v>32.262996941896027</v>
      </c>
    </row>
    <row r="65" spans="18:20" x14ac:dyDescent="0.3">
      <c r="R65" s="5">
        <v>1</v>
      </c>
      <c r="S65">
        <f t="shared" ref="S65:S67" si="35">S58+W58</f>
        <v>178</v>
      </c>
      <c r="T65">
        <f t="shared" ref="T65:T67" si="36">S65/654*100</f>
        <v>27.217125382262996</v>
      </c>
    </row>
    <row r="66" spans="18:20" x14ac:dyDescent="0.3">
      <c r="R66" s="5">
        <v>2</v>
      </c>
      <c r="S66">
        <f t="shared" si="35"/>
        <v>265</v>
      </c>
      <c r="T66">
        <f t="shared" si="36"/>
        <v>40.519877675840974</v>
      </c>
    </row>
    <row r="67" spans="18:20" x14ac:dyDescent="0.3">
      <c r="S67">
        <f t="shared" si="35"/>
        <v>654</v>
      </c>
      <c r="T67">
        <f t="shared" si="36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2020-06-08T12:43:01Z</dcterms:created>
  <dcterms:modified xsi:type="dcterms:W3CDTF">2020-06-08T13:01:21Z</dcterms:modified>
</cp:coreProperties>
</file>