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<sst xmlns="http://schemas.openxmlformats.org/spreadsheetml/2006/main" count="73" uniqueCount="29">
  <si>
    <r>
      <rPr>
        <sz val="11"/>
        <color theme="1"/>
        <rFont val="Times New Roman"/>
        <charset val="134"/>
      </rPr>
      <t>area [m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]</t>
    </r>
  </si>
  <si>
    <t>myLaplacianFoam</t>
  </si>
  <si>
    <t>#    File developed by:</t>
  </si>
  <si>
    <t>T</t>
  </si>
  <si>
    <r>
      <rPr>
        <b/>
        <sz val="11"/>
        <color theme="1"/>
        <rFont val="Times New Roman"/>
        <charset val="134"/>
      </rPr>
      <t>N</t>
    </r>
    <r>
      <rPr>
        <b/>
        <vertAlign val="subscript"/>
        <sz val="11"/>
        <color theme="1"/>
        <rFont val="Times New Roman"/>
        <charset val="134"/>
      </rPr>
      <t>cells</t>
    </r>
  </si>
  <si>
    <t>h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</si>
  <si>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1</t>
    </r>
    <r>
      <rPr>
        <b/>
        <sz val="11"/>
        <color theme="1"/>
        <rFont val="Times New Roman"/>
        <charset val="134"/>
      </rPr>
      <t xml:space="preserve"> norm</t>
    </r>
  </si>
  <si>
    <t>r (refinement ratio)</t>
  </si>
  <si>
    <t>p (Order of convergence)</t>
  </si>
  <si>
    <t>#          Computational Rheology Group at the Institute for Polymers and Composites, University of Minho, Portugal, 2022</t>
  </si>
  <si>
    <t>Mesh1 → 32 x 32</t>
  </si>
  <si>
    <t>#    If you find any problems/mistakes or have any improvement recommendations, please contact: info@crheo.org</t>
  </si>
  <si>
    <t>Mesh2 → 64 x 64</t>
  </si>
  <si>
    <t>Mesh3 →128 x 128</t>
  </si>
  <si>
    <t>Mesh4 → 256 x 256</t>
  </si>
  <si>
    <t>Mesh5 → 512 x 512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</si>
  <si>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 xml:space="preserve"> norm</t>
    </r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</si>
  <si>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∞</t>
    </r>
    <r>
      <rPr>
        <b/>
        <sz val="11"/>
        <color theme="1"/>
        <rFont val="Times New Roman"/>
        <charset val="134"/>
      </rPr>
      <t xml:space="preserve"> norm</t>
    </r>
  </si>
  <si>
    <t>Mesh1</t>
  </si>
  <si>
    <t>L1 norm for T</t>
  </si>
  <si>
    <t>L2 norm for T</t>
  </si>
  <si>
    <t>Linf norm for T</t>
  </si>
  <si>
    <t>Mesh2</t>
  </si>
  <si>
    <t>Mesh3</t>
  </si>
  <si>
    <t>Mesh 4</t>
  </si>
  <si>
    <t>Mesh 5</t>
  </si>
  <si>
    <t>L1 norm is</t>
  </si>
  <si>
    <t>L2 norm is</t>
  </si>
  <si>
    <t>Linf norm is</t>
  </si>
</sst>
</file>

<file path=xl/styles.xml><?xml version="1.0" encoding="utf-8"?>
<styleSheet xmlns="http://schemas.openxmlformats.org/spreadsheetml/2006/main">
  <numFmts count="5">
    <numFmt numFmtId="176" formatCode="_-&quot;€&quot;* #,##0_-;\-&quot;€&quot;* #,##0_-;_-&quot;€&quot;* &quot;-&quot;_-;_-@_-"/>
    <numFmt numFmtId="41" formatCode="_-* #,##0_-;\-* #,##0_-;_-* &quot;-&quot;_-;_-@_-"/>
    <numFmt numFmtId="177" formatCode="_-&quot;€&quot;* #,##0.00_-;\-&quot;€&quot;* #,##0.00_-;_-&quot;€&quot;* \-??_-;_-@_-"/>
    <numFmt numFmtId="43" formatCode="_-* #,##0.00_-;\-* #,##0.00_-;_-* &quot;-&quot;??_-;_-@_-"/>
    <numFmt numFmtId="178" formatCode="0_);[Red]\(0\)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5"/>
      <name val="Times New Roman"/>
      <charset val="134"/>
    </font>
    <font>
      <b/>
      <sz val="11"/>
      <color theme="4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B050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vertAlign val="superscript"/>
      <sz val="11"/>
      <color theme="1"/>
      <name val="Times New Roman"/>
      <charset val="134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11" fontId="1" fillId="2" borderId="0" xfId="0" applyNumberFormat="1" applyFont="1" applyFill="1" applyAlignment="1">
      <alignment vertical="center"/>
    </xf>
    <xf numFmtId="11" fontId="0" fillId="0" borderId="1" xfId="0" applyNumberFormat="1" applyBorder="1">
      <alignment vertical="center"/>
    </xf>
    <xf numFmtId="0" fontId="1" fillId="0" borderId="0" xfId="0" applyFont="1" applyFill="1" applyAlignment="1">
      <alignment vertical="center"/>
    </xf>
    <xf numFmtId="11" fontId="1" fillId="2" borderId="0" xfId="0" applyNumberFormat="1" applyFont="1" applyFill="1" applyBorder="1" applyAlignment="1">
      <alignment horizontal="right" vertical="center" wrapText="1"/>
    </xf>
    <xf numFmtId="1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2671863159034"/>
          <c:y val="0.0362139917695473"/>
          <c:w val="0.795431417126773"/>
          <c:h val="0.8160329218107"/>
        </c:manualLayout>
      </c:layout>
      <c:scatterChart>
        <c:scatterStyle val="marker"/>
        <c:varyColors val="0"/>
        <c:ser>
          <c:idx val="0"/>
          <c:order val="0"/>
          <c:tx>
            <c:strRef>
              <c:f>"L1"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6095070403464"/>
                  <c:y val="-0.170036077080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 forceAA="0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Sheet2!$E$4:$E$8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0.0138663608047</c:v>
                </c:pt>
                <c:pt idx="1">
                  <c:v>0.00346792252905</c:v>
                </c:pt>
                <c:pt idx="2">
                  <c:v>0.000867074611137</c:v>
                </c:pt>
                <c:pt idx="3">
                  <c:v>0.000216775111575</c:v>
                </c:pt>
                <c:pt idx="4" c:formatCode="0.00E+00">
                  <c:v>5.41942328297e-5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"L2"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2265692564365"/>
                  <c:y val="-0.0299140543171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Sheet2!$E$11:$E$15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Sheet2!$F$11:$F$15</c:f>
              <c:numCache>
                <c:formatCode>General</c:formatCode>
                <c:ptCount val="5"/>
                <c:pt idx="0">
                  <c:v>0.0160180622109</c:v>
                </c:pt>
                <c:pt idx="1">
                  <c:v>0.00400751046757</c:v>
                </c:pt>
                <c:pt idx="2">
                  <c:v>0.00100209529185</c:v>
                </c:pt>
                <c:pt idx="3">
                  <c:v>0.00025053925191</c:v>
                </c:pt>
                <c:pt idx="4" c:formatCode="0.00E+00">
                  <c:v>6.26359504015e-5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"Linf"</c:f>
              <c:strCache>
                <c:ptCount val="1"/>
                <c:pt idx="0">
                  <c:v>Linf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8159755455566"/>
                  <c:y val="0.119536642681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Sheet2!$E$18:$E$22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Sheet2!$F$18:$F$22</c:f>
              <c:numCache>
                <c:formatCode>General</c:formatCode>
                <c:ptCount val="5"/>
                <c:pt idx="0">
                  <c:v>0.0319884108379</c:v>
                </c:pt>
                <c:pt idx="1">
                  <c:v>0.00810026745671</c:v>
                </c:pt>
                <c:pt idx="2">
                  <c:v>0.00203799804694</c:v>
                </c:pt>
                <c:pt idx="3">
                  <c:v>0.000511119902228</c:v>
                </c:pt>
                <c:pt idx="4" c:formatCode="0.00E+00">
                  <c:v>0.000127983236496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8892"/>
        <c:axId val="347365153"/>
      </c:scatterChart>
      <c:valAx>
        <c:axId val="9578688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h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4643987587817"/>
              <c:y val="0.9453657993371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7365153"/>
        <c:crossesAt val="0"/>
        <c:crossBetween val="midCat"/>
      </c:valAx>
      <c:valAx>
        <c:axId val="347365153"/>
        <c:scaling>
          <c:logBase val="10"/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i="1"/>
                  <a:t>L</a:t>
                </a:r>
                <a:r>
                  <a:rPr lang="pt-PT" altLang="en-US" i="1" baseline="30000">
                    <a:solidFill>
                      <a:sysClr val="windowText" lastClr="000000"/>
                    </a:solidFill>
                    <a:uFillTx/>
                  </a:rPr>
                  <a:t>n</a:t>
                </a:r>
                <a:r>
                  <a:rPr lang="pt-PT" altLang="en-US"/>
                  <a:t> Norm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57868892"/>
        <c:crossesAt val="0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03643376054"/>
          <c:y val="0.4697175293903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612230</xdr:colOff>
      <xdr:row>6</xdr:row>
      <xdr:rowOff>39461</xdr:rowOff>
    </xdr:from>
    <xdr:to>
      <xdr:col>15</xdr:col>
      <xdr:colOff>562065</xdr:colOff>
      <xdr:row>25</xdr:row>
      <xdr:rowOff>14514</xdr:rowOff>
    </xdr:to>
    <xdr:graphicFrame>
      <xdr:nvGraphicFramePr>
        <xdr:cNvPr id="2" name="Chart 1"/>
        <xdr:cNvGraphicFramePr/>
      </xdr:nvGraphicFramePr>
      <xdr:xfrm>
        <a:off x="9702800" y="1151890"/>
        <a:ext cx="4270375" cy="3426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zoomScale="70" zoomScaleNormal="70" workbookViewId="0">
      <selection activeCell="V14" sqref="V14"/>
    </sheetView>
  </sheetViews>
  <sheetFormatPr defaultColWidth="9" defaultRowHeight="13.8"/>
  <cols>
    <col min="1" max="1" width="9" style="2" customWidth="1"/>
    <col min="2" max="2" width="4.66666666666667" style="2" customWidth="1"/>
    <col min="3" max="3" width="21" style="2" customWidth="1"/>
    <col min="4" max="4" width="20" style="2" customWidth="1"/>
    <col min="5" max="6" width="12.5555555555556" style="2" customWidth="1"/>
    <col min="7" max="7" width="25.3333333333333" style="2" customWidth="1"/>
    <col min="8" max="8" width="27.4444444444444" style="2" customWidth="1"/>
    <col min="9" max="16384" width="9" style="2"/>
  </cols>
  <sheetData>
    <row r="1" ht="14.4" spans="1:11">
      <c r="A1" s="3" t="s">
        <v>0</v>
      </c>
      <c r="B1" s="4">
        <f>0.8*0.6</f>
        <v>0.48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5"/>
      <c r="B2" s="5"/>
      <c r="C2" s="4" t="s">
        <v>1</v>
      </c>
      <c r="D2" s="4"/>
      <c r="E2" s="4"/>
      <c r="F2" s="4"/>
      <c r="G2" s="4"/>
      <c r="H2" s="4"/>
      <c r="I2" s="5"/>
      <c r="J2" s="5" t="s">
        <v>2</v>
      </c>
      <c r="K2" s="5"/>
    </row>
    <row r="3" ht="18" spans="1:11">
      <c r="A3" s="5"/>
      <c r="B3" s="6"/>
      <c r="C3" s="7" t="s">
        <v>3</v>
      </c>
      <c r="D3" s="8" t="s">
        <v>4</v>
      </c>
      <c r="E3" s="9" t="s">
        <v>5</v>
      </c>
      <c r="F3" s="10" t="s">
        <v>6</v>
      </c>
      <c r="G3" s="8" t="s">
        <v>7</v>
      </c>
      <c r="H3" s="8" t="s">
        <v>8</v>
      </c>
      <c r="I3" s="5"/>
      <c r="J3" s="5" t="s">
        <v>9</v>
      </c>
      <c r="K3" s="5"/>
    </row>
    <row r="4" spans="1:11">
      <c r="A4" s="5"/>
      <c r="B4" s="5"/>
      <c r="C4" s="11" t="s">
        <v>10</v>
      </c>
      <c r="D4" s="12">
        <f>32*32</f>
        <v>1024</v>
      </c>
      <c r="E4" s="4">
        <f>($B$1/D4)^(1/2)</f>
        <v>0.021650635094611</v>
      </c>
      <c r="F4" s="13">
        <f>E24</f>
        <v>0.0138663608047</v>
      </c>
      <c r="G4" s="14"/>
      <c r="H4" s="14"/>
      <c r="I4" s="5"/>
      <c r="J4" s="5" t="s">
        <v>11</v>
      </c>
      <c r="K4" s="5"/>
    </row>
    <row r="5" spans="1:11">
      <c r="A5" s="5"/>
      <c r="B5" s="5"/>
      <c r="C5" s="11" t="s">
        <v>12</v>
      </c>
      <c r="D5" s="12">
        <f>64*64</f>
        <v>4096</v>
      </c>
      <c r="E5" s="4">
        <f>($B$1/D5)^(1/2)</f>
        <v>0.0108253175473055</v>
      </c>
      <c r="F5" s="13">
        <f>E28</f>
        <v>0.00346792252905</v>
      </c>
      <c r="G5" s="12">
        <f>(D5/D4)^(1/2)</f>
        <v>2</v>
      </c>
      <c r="H5" s="4">
        <f>LN(F4/F5)/LN(G5)</f>
        <v>1.99944563002001</v>
      </c>
      <c r="I5" s="5"/>
      <c r="J5" s="5"/>
      <c r="K5" s="5"/>
    </row>
    <row r="6" spans="1:11">
      <c r="A6" s="5"/>
      <c r="B6" s="5"/>
      <c r="C6" s="11" t="s">
        <v>13</v>
      </c>
      <c r="D6" s="12">
        <f>128*128</f>
        <v>16384</v>
      </c>
      <c r="E6" s="4">
        <f>($B$1/D6)^(1/2)</f>
        <v>0.00541265877365274</v>
      </c>
      <c r="F6" s="13">
        <f>E32</f>
        <v>0.000867074611137</v>
      </c>
      <c r="G6" s="4">
        <f>(D6/D5)^(1/2)</f>
        <v>2</v>
      </c>
      <c r="H6" s="4">
        <f>LN(F5/F6)/LN(G6)</f>
        <v>1.99984362337147</v>
      </c>
      <c r="I6" s="5"/>
      <c r="J6" s="5"/>
      <c r="K6" s="5"/>
    </row>
    <row r="7" spans="1:11">
      <c r="A7" s="5"/>
      <c r="B7" s="5"/>
      <c r="C7" s="11" t="s">
        <v>14</v>
      </c>
      <c r="D7" s="12">
        <f>256*256</f>
        <v>65536</v>
      </c>
      <c r="E7" s="4">
        <f>($B$1/D7)^(1/2)</f>
        <v>0.00270632938682637</v>
      </c>
      <c r="F7" s="4">
        <f>E36</f>
        <v>0.000216775111575</v>
      </c>
      <c r="G7" s="4">
        <f>(D7/D6)^(1/2)</f>
        <v>2</v>
      </c>
      <c r="H7" s="4">
        <f>LN(F6/F7)/LN(G7)</f>
        <v>1.9999570144186</v>
      </c>
      <c r="I7" s="5"/>
      <c r="J7" s="5"/>
      <c r="K7" s="5"/>
    </row>
    <row r="8" spans="1:11">
      <c r="A8" s="5"/>
      <c r="B8" s="5"/>
      <c r="C8" s="11" t="s">
        <v>15</v>
      </c>
      <c r="D8" s="12">
        <f>512*512</f>
        <v>262144</v>
      </c>
      <c r="E8" s="4">
        <f>($B$1/D8)^(1/2)</f>
        <v>0.00135316469341319</v>
      </c>
      <c r="F8" s="15">
        <f>E40</f>
        <v>5.41942328297e-5</v>
      </c>
      <c r="G8" s="4">
        <f>(D8/D7)^(1/2)</f>
        <v>2</v>
      </c>
      <c r="H8" s="4">
        <f>LN(F7/F8)/LN(G8)</f>
        <v>1.99998788918009</v>
      </c>
      <c r="I8" s="5"/>
      <c r="J8" s="5"/>
      <c r="K8" s="5"/>
    </row>
    <row r="9" spans="1:11">
      <c r="A9" s="5"/>
      <c r="B9" s="5"/>
      <c r="C9" s="16"/>
      <c r="D9" s="17"/>
      <c r="E9" s="17"/>
      <c r="F9" s="18"/>
      <c r="G9" s="19"/>
      <c r="H9" s="19"/>
      <c r="I9" s="5"/>
      <c r="J9" s="5"/>
      <c r="K9" s="5"/>
    </row>
    <row r="10" ht="18" spans="1:11">
      <c r="A10" s="5"/>
      <c r="B10" s="6"/>
      <c r="C10" s="7" t="s">
        <v>3</v>
      </c>
      <c r="D10" s="9" t="s">
        <v>4</v>
      </c>
      <c r="E10" s="9" t="s">
        <v>5</v>
      </c>
      <c r="F10" s="20" t="s">
        <v>16</v>
      </c>
      <c r="G10" s="9" t="s">
        <v>7</v>
      </c>
      <c r="H10" s="9" t="s">
        <v>8</v>
      </c>
      <c r="I10" s="5"/>
      <c r="J10" s="5"/>
      <c r="K10" s="5"/>
    </row>
    <row r="11" spans="1:11">
      <c r="A11" s="5"/>
      <c r="B11" s="5"/>
      <c r="C11" s="11" t="s">
        <v>10</v>
      </c>
      <c r="D11" s="12">
        <f>32*32</f>
        <v>1024</v>
      </c>
      <c r="E11" s="4">
        <f>($B$1/D11)^(1/2)</f>
        <v>0.021650635094611</v>
      </c>
      <c r="F11" s="13">
        <f>E25</f>
        <v>0.0160180622109</v>
      </c>
      <c r="G11" s="14"/>
      <c r="H11" s="14"/>
      <c r="I11" s="5"/>
      <c r="J11" s="5"/>
      <c r="K11" s="5"/>
    </row>
    <row r="12" spans="1:11">
      <c r="A12" s="5"/>
      <c r="B12" s="5"/>
      <c r="C12" s="11" t="s">
        <v>12</v>
      </c>
      <c r="D12" s="12">
        <f>64*64</f>
        <v>4096</v>
      </c>
      <c r="E12" s="4">
        <f>($B$1/D12)^(1/2)</f>
        <v>0.0108253175473055</v>
      </c>
      <c r="F12" s="13">
        <f>E29</f>
        <v>0.00400751046757</v>
      </c>
      <c r="G12" s="4">
        <f>(D12/D11)^(1/2)</f>
        <v>2</v>
      </c>
      <c r="H12" s="4">
        <f>LN(F11/F12)/LN(G12)</f>
        <v>1.99892143410791</v>
      </c>
      <c r="I12" s="5"/>
      <c r="J12" s="5"/>
      <c r="K12" s="5"/>
    </row>
    <row r="13" spans="1:11">
      <c r="A13" s="5"/>
      <c r="B13" s="5"/>
      <c r="C13" s="11" t="s">
        <v>13</v>
      </c>
      <c r="D13" s="12">
        <f>128*128</f>
        <v>16384</v>
      </c>
      <c r="E13" s="4">
        <f>($B$1/D13)^(1/2)</f>
        <v>0.00541265877365274</v>
      </c>
      <c r="F13" s="13">
        <f>E33</f>
        <v>0.00100209529185</v>
      </c>
      <c r="G13" s="4">
        <f>(D13/D12)^(1/2)</f>
        <v>2</v>
      </c>
      <c r="H13" s="4">
        <f>LN(F12/F13)/LN(G13)</f>
        <v>1.99968658400363</v>
      </c>
      <c r="I13" s="5"/>
      <c r="J13" s="5"/>
      <c r="K13" s="5"/>
    </row>
    <row r="14" spans="1:11">
      <c r="A14" s="5"/>
      <c r="B14" s="5"/>
      <c r="C14" s="11" t="s">
        <v>14</v>
      </c>
      <c r="D14" s="12">
        <f>256*256</f>
        <v>65536</v>
      </c>
      <c r="E14" s="4">
        <f>($B$1/D14)^(1/2)</f>
        <v>0.00270632938682637</v>
      </c>
      <c r="F14" s="4">
        <f>E37</f>
        <v>0.00025053925191</v>
      </c>
      <c r="G14" s="4">
        <f>(D14/D13)^(1/2)</f>
        <v>2</v>
      </c>
      <c r="H14" s="4">
        <f>LN(F13/F14)/LN(G14)</f>
        <v>1.99991115184029</v>
      </c>
      <c r="I14" s="5"/>
      <c r="J14" s="5"/>
      <c r="K14" s="5"/>
    </row>
    <row r="15" spans="1:11">
      <c r="A15" s="5"/>
      <c r="B15" s="5"/>
      <c r="C15" s="11" t="s">
        <v>15</v>
      </c>
      <c r="D15" s="12">
        <f>512*512</f>
        <v>262144</v>
      </c>
      <c r="E15" s="4">
        <f>($B$1/D15)^(1/2)</f>
        <v>0.00135316469341319</v>
      </c>
      <c r="F15" s="15">
        <f>E41</f>
        <v>6.26359504015e-5</v>
      </c>
      <c r="G15" s="4">
        <f>(D15/D14)^(1/2)</f>
        <v>2</v>
      </c>
      <c r="H15" s="4">
        <f>LN(F14/F15)/LN(G15)</f>
        <v>1.99997380145343</v>
      </c>
      <c r="I15" s="5"/>
      <c r="J15" s="5"/>
      <c r="K15" s="5"/>
    </row>
    <row r="16" spans="1:11">
      <c r="A16" s="5"/>
      <c r="B16" s="5"/>
      <c r="C16" s="16"/>
      <c r="D16" s="17"/>
      <c r="E16" s="17"/>
      <c r="F16" s="18"/>
      <c r="G16" s="19"/>
      <c r="H16" s="19"/>
      <c r="I16" s="5"/>
      <c r="J16" s="5"/>
      <c r="K16" s="5"/>
    </row>
    <row r="17" ht="18" spans="1:11">
      <c r="A17" s="5"/>
      <c r="B17" s="21"/>
      <c r="C17" s="7" t="s">
        <v>3</v>
      </c>
      <c r="D17" s="9" t="s">
        <v>4</v>
      </c>
      <c r="E17" s="9" t="s">
        <v>5</v>
      </c>
      <c r="F17" s="22" t="s">
        <v>17</v>
      </c>
      <c r="G17" s="9" t="s">
        <v>7</v>
      </c>
      <c r="H17" s="9" t="s">
        <v>8</v>
      </c>
      <c r="I17" s="5"/>
      <c r="J17" s="5"/>
      <c r="K17" s="5"/>
    </row>
    <row r="18" spans="1:11">
      <c r="A18" s="5"/>
      <c r="B18" s="5"/>
      <c r="C18" s="11" t="s">
        <v>10</v>
      </c>
      <c r="D18" s="12">
        <f>32*32</f>
        <v>1024</v>
      </c>
      <c r="E18" s="4">
        <f>($B$1/D18)^(1/2)</f>
        <v>0.021650635094611</v>
      </c>
      <c r="F18" s="13">
        <f>E26</f>
        <v>0.0319884108379</v>
      </c>
      <c r="G18" s="14"/>
      <c r="H18" s="14"/>
      <c r="I18" s="5"/>
      <c r="J18" s="5"/>
      <c r="K18" s="5"/>
    </row>
    <row r="19" spans="1:11">
      <c r="A19" s="5"/>
      <c r="B19" s="5"/>
      <c r="C19" s="11" t="s">
        <v>12</v>
      </c>
      <c r="D19" s="12">
        <f>64*64</f>
        <v>4096</v>
      </c>
      <c r="E19" s="4">
        <f>($B$1/D19)^(1/2)</f>
        <v>0.0108253175473055</v>
      </c>
      <c r="F19" s="13">
        <f>E30</f>
        <v>0.00810026745671</v>
      </c>
      <c r="G19" s="4">
        <f>(D19/D18)^(1/2)</f>
        <v>2</v>
      </c>
      <c r="H19" s="4">
        <f>LN(F18/F19)/LN(G19)</f>
        <v>1.98150787297171</v>
      </c>
      <c r="I19" s="5"/>
      <c r="J19" s="5"/>
      <c r="K19" s="5"/>
    </row>
    <row r="20" spans="1:11">
      <c r="A20" s="5"/>
      <c r="B20" s="5"/>
      <c r="C20" s="11" t="s">
        <v>13</v>
      </c>
      <c r="D20" s="12">
        <f>128*128</f>
        <v>16384</v>
      </c>
      <c r="E20" s="4">
        <f>($B$1/D20)^(1/2)</f>
        <v>0.00541265877365274</v>
      </c>
      <c r="F20" s="13">
        <f>E34</f>
        <v>0.00203799804694</v>
      </c>
      <c r="G20" s="4">
        <f>(D20/D19)^(1/2)</f>
        <v>2</v>
      </c>
      <c r="H20" s="4">
        <f>LN(F19/F20)/LN(G20)</f>
        <v>1.99081687512202</v>
      </c>
      <c r="I20" s="5"/>
      <c r="J20" s="5"/>
      <c r="K20" s="5"/>
    </row>
    <row r="21" spans="1:11">
      <c r="A21" s="5"/>
      <c r="B21" s="5"/>
      <c r="C21" s="11" t="s">
        <v>14</v>
      </c>
      <c r="D21" s="12">
        <f>256*256</f>
        <v>65536</v>
      </c>
      <c r="E21" s="4">
        <f>($B$1/D21)^(1/2)</f>
        <v>0.00270632938682637</v>
      </c>
      <c r="F21" s="4">
        <f>E38</f>
        <v>0.000511119902228</v>
      </c>
      <c r="G21" s="4">
        <f>(D21/D20)^(1/2)</f>
        <v>2</v>
      </c>
      <c r="H21" s="4">
        <f>LN(F20/F21)/LN(G21)</f>
        <v>1.99541899505189</v>
      </c>
      <c r="I21" s="5"/>
      <c r="J21" s="5"/>
      <c r="K21" s="5"/>
    </row>
    <row r="22" spans="1:11">
      <c r="A22" s="5"/>
      <c r="B22" s="5"/>
      <c r="C22" s="11" t="s">
        <v>15</v>
      </c>
      <c r="D22" s="12">
        <f>512*512</f>
        <v>262144</v>
      </c>
      <c r="E22" s="4">
        <f>($B$1/D22)^(1/2)</f>
        <v>0.00135316469341319</v>
      </c>
      <c r="F22" s="15">
        <f>E42</f>
        <v>0.000127983236496</v>
      </c>
      <c r="G22" s="4">
        <f>(D22/D21)^(1/2)</f>
        <v>2</v>
      </c>
      <c r="H22" s="4">
        <f>LN(F21/F22)/LN(G22)</f>
        <v>1.99770691329622</v>
      </c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4.4" spans="1:11">
      <c r="A24" s="5"/>
      <c r="B24" s="5"/>
      <c r="C24" s="4" t="s">
        <v>18</v>
      </c>
      <c r="D24" s="23" t="s">
        <v>19</v>
      </c>
      <c r="E24" s="24">
        <v>0.0138663608047</v>
      </c>
      <c r="F24" s="5"/>
      <c r="G24" s="5"/>
      <c r="H24" s="5"/>
      <c r="I24" s="5"/>
      <c r="J24" s="5"/>
      <c r="K24" s="5"/>
    </row>
    <row r="25" ht="14.4" spans="1:11">
      <c r="A25" s="5"/>
      <c r="B25" s="5"/>
      <c r="C25" s="4"/>
      <c r="D25" s="23" t="s">
        <v>20</v>
      </c>
      <c r="E25" s="24">
        <v>0.0160180622109</v>
      </c>
      <c r="F25" s="5"/>
      <c r="G25" s="5"/>
      <c r="H25" s="25"/>
      <c r="I25" s="5"/>
      <c r="J25" s="5"/>
      <c r="K25" s="5"/>
    </row>
    <row r="26" ht="14.4" spans="1:11">
      <c r="A26" s="5"/>
      <c r="B26" s="5"/>
      <c r="C26" s="4"/>
      <c r="D26" s="23" t="s">
        <v>21</v>
      </c>
      <c r="E26" s="24">
        <v>0.0319884108379</v>
      </c>
      <c r="F26" s="5"/>
      <c r="G26" s="5"/>
      <c r="H26" s="25"/>
      <c r="I26" s="5"/>
      <c r="J26" s="5"/>
      <c r="K26" s="5"/>
    </row>
    <row r="27" ht="14.4" spans="1:11">
      <c r="A27" s="5"/>
      <c r="B27" s="5"/>
      <c r="C27" s="5"/>
      <c r="D27" s="5"/>
      <c r="E27"/>
      <c r="F27" s="5"/>
      <c r="G27" s="5"/>
      <c r="H27" s="5"/>
      <c r="I27" s="3"/>
      <c r="J27" s="5"/>
      <c r="K27" s="5"/>
    </row>
    <row r="28" ht="14.4" spans="1:11">
      <c r="A28" s="5"/>
      <c r="B28" s="5"/>
      <c r="C28" s="4" t="s">
        <v>22</v>
      </c>
      <c r="D28" s="23" t="s">
        <v>19</v>
      </c>
      <c r="E28" s="24">
        <v>0.00346792252905</v>
      </c>
      <c r="F28" s="5"/>
      <c r="G28" s="5"/>
      <c r="H28" s="5"/>
      <c r="I28" s="5"/>
      <c r="J28" s="5"/>
      <c r="K28" s="5"/>
    </row>
    <row r="29" ht="14.4" spans="1:11">
      <c r="A29" s="5"/>
      <c r="B29" s="5"/>
      <c r="C29" s="4"/>
      <c r="D29" s="23" t="s">
        <v>20</v>
      </c>
      <c r="E29" s="24">
        <v>0.00400751046757</v>
      </c>
      <c r="F29" s="5"/>
      <c r="G29" s="5"/>
      <c r="H29" s="5"/>
      <c r="I29" s="5"/>
      <c r="J29" s="5"/>
      <c r="K29" s="5"/>
    </row>
    <row r="30" ht="14.4" spans="1:11">
      <c r="A30" s="5"/>
      <c r="B30" s="5"/>
      <c r="C30" s="4"/>
      <c r="D30" s="23" t="s">
        <v>21</v>
      </c>
      <c r="E30" s="24">
        <v>0.00810026745671</v>
      </c>
      <c r="F30" s="5"/>
      <c r="G30" s="5"/>
      <c r="H30" s="5"/>
      <c r="I30" s="5"/>
      <c r="J30" s="5"/>
      <c r="K30" s="5"/>
    </row>
    <row r="31" ht="14.4" spans="1:11">
      <c r="A31" s="5"/>
      <c r="B31" s="5"/>
      <c r="C31" s="5"/>
      <c r="D31" s="5"/>
      <c r="E31"/>
      <c r="F31" s="5"/>
      <c r="G31" s="25"/>
      <c r="H31" s="5"/>
      <c r="I31" s="5"/>
      <c r="J31" s="5"/>
      <c r="K31" s="5"/>
    </row>
    <row r="32" ht="14.4" spans="1:11">
      <c r="A32" s="5"/>
      <c r="B32" s="5"/>
      <c r="C32" s="4" t="s">
        <v>23</v>
      </c>
      <c r="D32" s="23" t="s">
        <v>19</v>
      </c>
      <c r="E32" s="24">
        <v>0.000867074611137</v>
      </c>
      <c r="F32" s="5"/>
      <c r="G32" s="5"/>
      <c r="H32" s="5"/>
      <c r="I32" s="5"/>
      <c r="J32" s="5"/>
      <c r="K32" s="5"/>
    </row>
    <row r="33" ht="14.4" spans="1:11">
      <c r="A33" s="5"/>
      <c r="B33" s="5"/>
      <c r="C33" s="4"/>
      <c r="D33" s="23" t="s">
        <v>20</v>
      </c>
      <c r="E33" s="24">
        <v>0.00100209529185</v>
      </c>
      <c r="F33" s="25"/>
      <c r="G33" s="5"/>
      <c r="H33" s="5"/>
      <c r="I33" s="5"/>
      <c r="J33" s="5"/>
      <c r="K33" s="5"/>
    </row>
    <row r="34" ht="14.4" spans="1:11">
      <c r="A34" s="5"/>
      <c r="B34" s="5"/>
      <c r="C34" s="4"/>
      <c r="D34" s="23" t="s">
        <v>21</v>
      </c>
      <c r="E34" s="24">
        <v>0.00203799804694</v>
      </c>
      <c r="F34" s="5"/>
      <c r="G34" s="25"/>
      <c r="H34" s="5"/>
      <c r="I34" s="5"/>
      <c r="J34" s="5"/>
      <c r="K34" s="5"/>
    </row>
    <row r="35" ht="14.4" spans="1:11">
      <c r="A35" s="5"/>
      <c r="B35" s="5"/>
      <c r="C35" s="5"/>
      <c r="D35" s="5"/>
      <c r="E35"/>
      <c r="F35" s="5"/>
      <c r="G35" s="25"/>
      <c r="H35" s="5"/>
      <c r="I35" s="5"/>
      <c r="J35" s="5"/>
      <c r="K35" s="5"/>
    </row>
    <row r="36" ht="14.4" spans="1:11">
      <c r="A36" s="5"/>
      <c r="B36" s="5"/>
      <c r="C36" s="4" t="s">
        <v>24</v>
      </c>
      <c r="D36" s="23" t="s">
        <v>19</v>
      </c>
      <c r="E36" s="24">
        <v>0.000216775111575</v>
      </c>
      <c r="F36" s="5"/>
      <c r="G36" s="5"/>
      <c r="H36" s="5"/>
      <c r="I36" s="5"/>
      <c r="J36" s="5"/>
      <c r="K36" s="5"/>
    </row>
    <row r="37" ht="14.4" spans="1:11">
      <c r="A37" s="5"/>
      <c r="B37" s="5"/>
      <c r="C37" s="4"/>
      <c r="D37" s="23" t="s">
        <v>20</v>
      </c>
      <c r="E37" s="24">
        <v>0.00025053925191</v>
      </c>
      <c r="F37" s="5"/>
      <c r="G37" s="5"/>
      <c r="H37" s="5"/>
      <c r="I37" s="5"/>
      <c r="J37" s="5"/>
      <c r="K37" s="5"/>
    </row>
    <row r="38" ht="14.4" spans="1:11">
      <c r="A38" s="5"/>
      <c r="B38" s="5"/>
      <c r="C38" s="4"/>
      <c r="D38" s="23" t="s">
        <v>21</v>
      </c>
      <c r="E38" s="24">
        <v>0.000511119902228</v>
      </c>
      <c r="F38" s="5"/>
      <c r="G38" s="25"/>
      <c r="H38" s="25"/>
      <c r="I38" s="5"/>
      <c r="J38" s="5"/>
      <c r="K38" s="5"/>
    </row>
    <row r="39" ht="14.4" spans="1:11">
      <c r="A39" s="5"/>
      <c r="B39" s="5"/>
      <c r="C39" s="5"/>
      <c r="D39" s="5"/>
      <c r="E39"/>
      <c r="F39" s="5"/>
      <c r="G39" s="25"/>
      <c r="H39" s="25"/>
      <c r="I39" s="5"/>
      <c r="J39" s="5"/>
      <c r="K39" s="5"/>
    </row>
    <row r="40" ht="14.4" spans="1:11">
      <c r="A40" s="5"/>
      <c r="B40" s="5"/>
      <c r="C40" s="4" t="s">
        <v>25</v>
      </c>
      <c r="D40" s="23" t="s">
        <v>19</v>
      </c>
      <c r="E40" s="26">
        <v>5.41942328297e-5</v>
      </c>
      <c r="F40" s="5"/>
      <c r="G40" s="5"/>
      <c r="H40" s="5"/>
      <c r="I40" s="5"/>
      <c r="J40" s="5"/>
      <c r="K40" s="5"/>
    </row>
    <row r="41" ht="14.4" spans="1:11">
      <c r="A41" s="5"/>
      <c r="B41" s="5"/>
      <c r="C41" s="4"/>
      <c r="D41" s="23" t="s">
        <v>20</v>
      </c>
      <c r="E41" s="26">
        <v>6.26359504015e-5</v>
      </c>
      <c r="F41" s="5"/>
      <c r="G41" s="5"/>
      <c r="H41" s="5"/>
      <c r="I41" s="5"/>
      <c r="J41" s="5"/>
      <c r="K41" s="5"/>
    </row>
    <row r="42" ht="14.4" spans="1:11">
      <c r="A42" s="5"/>
      <c r="B42" s="5"/>
      <c r="C42" s="4"/>
      <c r="D42" s="23" t="s">
        <v>21</v>
      </c>
      <c r="E42" s="24">
        <v>0.000127983236496</v>
      </c>
      <c r="F42" s="5"/>
      <c r="G42" s="5"/>
      <c r="H42" s="5"/>
      <c r="I42" s="5"/>
      <c r="J42" s="5"/>
      <c r="K42" s="5"/>
    </row>
    <row r="43" spans="1:11">
      <c r="A43" s="5"/>
      <c r="B43" s="5"/>
      <c r="C43" s="5"/>
      <c r="D43" s="5"/>
      <c r="E43" s="27"/>
      <c r="F43" s="5"/>
      <c r="G43" s="25"/>
      <c r="H43" s="5"/>
      <c r="I43" s="5"/>
      <c r="J43" s="5"/>
      <c r="K43" s="5"/>
    </row>
    <row r="44" spans="1:11">
      <c r="A44" s="5"/>
      <c r="B44" s="5"/>
      <c r="C44" s="28"/>
      <c r="D44" s="28"/>
      <c r="E44" s="28"/>
      <c r="F44" s="29"/>
      <c r="G44" s="29"/>
      <c r="H44" s="5"/>
      <c r="I44" s="5"/>
      <c r="J44" s="5"/>
      <c r="K44" s="5"/>
    </row>
    <row r="45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5"/>
      <c r="B46" s="5"/>
      <c r="C46" s="5"/>
      <c r="D46" s="30"/>
      <c r="F46" s="5"/>
      <c r="G46" s="5"/>
      <c r="H46" s="5"/>
      <c r="I46" s="5"/>
      <c r="J46" s="5"/>
      <c r="K46" s="5"/>
    </row>
    <row r="47" spans="1:11">
      <c r="A47" s="5"/>
      <c r="B47" s="5"/>
      <c r="C47" s="5"/>
      <c r="D47" s="30"/>
      <c r="F47" s="5"/>
      <c r="G47" s="5"/>
      <c r="H47" s="5"/>
      <c r="I47" s="5"/>
      <c r="J47" s="5"/>
      <c r="K47" s="5"/>
    </row>
    <row r="48" spans="1:11">
      <c r="A48" s="5"/>
      <c r="B48" s="5"/>
      <c r="C48" s="5"/>
      <c r="D48" s="5"/>
      <c r="F48" s="5"/>
      <c r="G48" s="5"/>
      <c r="H48" s="5"/>
      <c r="I48" s="5"/>
      <c r="J48" s="5"/>
      <c r="K48" s="5"/>
    </row>
    <row r="49" spans="3:3">
      <c r="C49" s="5"/>
    </row>
    <row r="50" spans="3:3">
      <c r="C50" s="5"/>
    </row>
  </sheetData>
  <mergeCells count="6">
    <mergeCell ref="C2:H2"/>
    <mergeCell ref="C24:C26"/>
    <mergeCell ref="C28:C30"/>
    <mergeCell ref="C32:C34"/>
    <mergeCell ref="C36:C38"/>
    <mergeCell ref="C40:C4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9"/>
  <sheetViews>
    <sheetView workbookViewId="0">
      <selection activeCell="M1" sqref="M1"/>
    </sheetView>
  </sheetViews>
  <sheetFormatPr defaultColWidth="9" defaultRowHeight="14.4"/>
  <cols>
    <col min="3" max="3" width="11.3333333333333" customWidth="1"/>
    <col min="4" max="4" width="12.8888888888889"/>
    <col min="7" max="7" width="12.8888888888889"/>
    <col min="8" max="8" width="14.1111111111111"/>
    <col min="9" max="9" width="12.6666666666667" customWidth="1"/>
  </cols>
  <sheetData>
    <row r="1" spans="3:4">
      <c r="C1" t="s">
        <v>26</v>
      </c>
      <c r="D1">
        <v>0.0138663608047</v>
      </c>
    </row>
    <row r="2" spans="3:4">
      <c r="C2" t="s">
        <v>27</v>
      </c>
      <c r="D2">
        <v>0.0160180622109</v>
      </c>
    </row>
    <row r="3" spans="3:4">
      <c r="C3" t="s">
        <v>28</v>
      </c>
      <c r="D3">
        <v>0.0319884108379</v>
      </c>
    </row>
    <row r="5" spans="3:4">
      <c r="C5" t="s">
        <v>26</v>
      </c>
      <c r="D5">
        <v>0.00346792252905</v>
      </c>
    </row>
    <row r="6" spans="3:4">
      <c r="C6" t="s">
        <v>27</v>
      </c>
      <c r="D6">
        <v>0.00400751046757</v>
      </c>
    </row>
    <row r="7" spans="3:4">
      <c r="C7" t="s">
        <v>28</v>
      </c>
      <c r="D7">
        <v>0.00810026745671</v>
      </c>
    </row>
    <row r="9" spans="3:4">
      <c r="C9" t="s">
        <v>26</v>
      </c>
      <c r="D9">
        <v>0.000867074611137</v>
      </c>
    </row>
    <row r="10" spans="3:4">
      <c r="C10" t="s">
        <v>27</v>
      </c>
      <c r="D10">
        <v>0.00100209529185</v>
      </c>
    </row>
    <row r="11" spans="3:4">
      <c r="C11" t="s">
        <v>28</v>
      </c>
      <c r="D11">
        <v>0.00203799804694</v>
      </c>
    </row>
    <row r="13" spans="3:4">
      <c r="C13" t="s">
        <v>26</v>
      </c>
      <c r="D13">
        <v>0.000216775111575</v>
      </c>
    </row>
    <row r="14" spans="3:4">
      <c r="C14" t="s">
        <v>27</v>
      </c>
      <c r="D14">
        <v>0.00025053925191</v>
      </c>
    </row>
    <row r="15" spans="3:4">
      <c r="C15" t="s">
        <v>28</v>
      </c>
      <c r="D15">
        <v>0.000511119902228</v>
      </c>
    </row>
    <row r="17" spans="3:11">
      <c r="C17" t="s">
        <v>26</v>
      </c>
      <c r="D17" s="1">
        <v>5.41942328297e-5</v>
      </c>
      <c r="G17" s="1"/>
      <c r="K17" s="1"/>
    </row>
    <row r="18" spans="3:11">
      <c r="C18" t="s">
        <v>27</v>
      </c>
      <c r="D18" s="1">
        <v>6.26359504015e-5</v>
      </c>
      <c r="G18" s="1"/>
      <c r="K18" s="1"/>
    </row>
    <row r="19" spans="3:4">
      <c r="C19" t="s">
        <v>28</v>
      </c>
      <c r="D19">
        <v>0.000127983236496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PC</cp:lastModifiedBy>
  <dcterms:created xsi:type="dcterms:W3CDTF">2018-05-25T18:28:00Z</dcterms:created>
  <dcterms:modified xsi:type="dcterms:W3CDTF">2022-07-12T11:30:34Z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195B4DC3AE2546689D2FC9DA8C745A8F</vt:lpwstr>
  </property>
</Properties>
</file>