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25725"/>
</workbook>
</file>

<file path=xl/calcChain.xml><?xml version="1.0" encoding="utf-8"?>
<calcChain xmlns="http://schemas.openxmlformats.org/spreadsheetml/2006/main">
  <c r="R2" i="6"/>
  <c r="Q2"/>
  <c r="B20"/>
  <c r="B19"/>
  <c r="B18"/>
  <c r="P2"/>
  <c r="E6"/>
  <c r="F14" s="1"/>
  <c r="E5"/>
  <c r="B2"/>
  <c r="C6"/>
  <c r="B14" s="1"/>
  <c r="F13"/>
  <c r="C5"/>
  <c r="B13" s="1"/>
  <c r="B5"/>
  <c r="E13" s="1"/>
  <c r="O8" i="5"/>
  <c r="O7"/>
  <c r="O6"/>
  <c r="O5"/>
  <c r="O4"/>
  <c r="O3"/>
  <c r="O2"/>
  <c r="O8" i="4"/>
  <c r="O7"/>
  <c r="O6"/>
  <c r="O5"/>
  <c r="O4"/>
  <c r="O3"/>
  <c r="O2"/>
  <c r="O8" i="3"/>
  <c r="O7"/>
  <c r="O6"/>
  <c r="O5"/>
  <c r="O4"/>
  <c r="O3"/>
  <c r="O2"/>
  <c r="I6" i="5"/>
  <c r="I5"/>
  <c r="E6"/>
  <c r="E5"/>
  <c r="E4"/>
  <c r="R14"/>
  <c r="E6" i="4"/>
  <c r="E5"/>
  <c r="E4"/>
  <c r="R15" i="5"/>
  <c r="C6"/>
  <c r="N15" s="1"/>
  <c r="C5"/>
  <c r="J14" s="1"/>
  <c r="B5"/>
  <c r="Q14" s="1"/>
  <c r="A5"/>
  <c r="P14" s="1"/>
  <c r="R13"/>
  <c r="C4"/>
  <c r="N13" s="1"/>
  <c r="B4"/>
  <c r="Q13" s="1"/>
  <c r="A4"/>
  <c r="L13" s="1"/>
  <c r="R15" i="4"/>
  <c r="C6"/>
  <c r="N15" s="1"/>
  <c r="R14"/>
  <c r="C5"/>
  <c r="J14" s="1"/>
  <c r="B5"/>
  <c r="Q14" s="1"/>
  <c r="A5"/>
  <c r="P14" s="1"/>
  <c r="R13"/>
  <c r="C4"/>
  <c r="N13" s="1"/>
  <c r="B4"/>
  <c r="Q13" s="1"/>
  <c r="A4"/>
  <c r="L13" s="1"/>
  <c r="R15" i="3"/>
  <c r="Q15"/>
  <c r="P15"/>
  <c r="N15"/>
  <c r="M15"/>
  <c r="L15"/>
  <c r="J15"/>
  <c r="I15"/>
  <c r="H15"/>
  <c r="R14"/>
  <c r="Q14"/>
  <c r="P14"/>
  <c r="N14"/>
  <c r="M14"/>
  <c r="L14"/>
  <c r="J14"/>
  <c r="I14"/>
  <c r="H14"/>
  <c r="R13"/>
  <c r="Q13"/>
  <c r="P13"/>
  <c r="N13"/>
  <c r="M13"/>
  <c r="L13"/>
  <c r="J13"/>
  <c r="I13"/>
  <c r="H13"/>
  <c r="E6"/>
  <c r="C6"/>
  <c r="E5"/>
  <c r="C5"/>
  <c r="B6" s="1"/>
  <c r="B5"/>
  <c r="A5"/>
  <c r="E4"/>
  <c r="C4"/>
  <c r="A6" s="1"/>
  <c r="B4"/>
  <c r="A4"/>
  <c r="R15" i="1"/>
  <c r="Q15"/>
  <c r="P15"/>
  <c r="N15"/>
  <c r="M15"/>
  <c r="L15"/>
  <c r="J15"/>
  <c r="I15"/>
  <c r="H15"/>
  <c r="R14"/>
  <c r="Q14"/>
  <c r="P14"/>
  <c r="N14"/>
  <c r="M14"/>
  <c r="L14"/>
  <c r="J14"/>
  <c r="I14"/>
  <c r="H14"/>
  <c r="R13"/>
  <c r="Q13"/>
  <c r="P13"/>
  <c r="N13"/>
  <c r="M13"/>
  <c r="L13"/>
  <c r="J13"/>
  <c r="I13"/>
  <c r="H13"/>
  <c r="E6"/>
  <c r="C6"/>
  <c r="E5"/>
  <c r="C5"/>
  <c r="B6" s="1"/>
  <c r="D8" s="1"/>
  <c r="B5"/>
  <c r="A5"/>
  <c r="E4"/>
  <c r="C4"/>
  <c r="A6" s="1"/>
  <c r="B2" s="1"/>
  <c r="M11" s="1"/>
  <c r="G3" s="1"/>
  <c r="I5" s="1"/>
  <c r="B4"/>
  <c r="A4"/>
  <c r="J4" i="2"/>
  <c r="J3"/>
  <c r="J2"/>
  <c r="D5"/>
  <c r="D6"/>
  <c r="D7"/>
  <c r="D4"/>
  <c r="D8"/>
  <c r="C11"/>
  <c r="D3"/>
  <c r="D2"/>
  <c r="B4"/>
  <c r="B3"/>
  <c r="B2"/>
  <c r="G23"/>
  <c r="C25"/>
  <c r="C24"/>
  <c r="C23"/>
  <c r="B25"/>
  <c r="B24"/>
  <c r="B23"/>
  <c r="A25"/>
  <c r="A24"/>
  <c r="A23"/>
  <c r="G19"/>
  <c r="C21"/>
  <c r="C20"/>
  <c r="C19"/>
  <c r="B21"/>
  <c r="B20"/>
  <c r="B19"/>
  <c r="A21"/>
  <c r="A20"/>
  <c r="A19"/>
  <c r="G15"/>
  <c r="C17"/>
  <c r="C16"/>
  <c r="C15"/>
  <c r="B15"/>
  <c r="B11"/>
  <c r="B16"/>
  <c r="B17"/>
  <c r="A17"/>
  <c r="A16"/>
  <c r="A15"/>
  <c r="G11"/>
  <c r="E12"/>
  <c r="E11"/>
  <c r="B13"/>
  <c r="C12"/>
  <c r="A13"/>
  <c r="A12"/>
  <c r="C13"/>
  <c r="B12"/>
  <c r="A11"/>
  <c r="B5"/>
  <c r="E11" i="6" l="1"/>
  <c r="B6"/>
  <c r="A13"/>
  <c r="A11" s="1"/>
  <c r="A14"/>
  <c r="A6" i="5"/>
  <c r="H13"/>
  <c r="J13"/>
  <c r="M13"/>
  <c r="P13"/>
  <c r="I14"/>
  <c r="L14"/>
  <c r="N14"/>
  <c r="H15"/>
  <c r="J15"/>
  <c r="M15"/>
  <c r="B6"/>
  <c r="I13"/>
  <c r="H14"/>
  <c r="M14"/>
  <c r="B2" i="4"/>
  <c r="A6"/>
  <c r="H13"/>
  <c r="J13"/>
  <c r="M13"/>
  <c r="P13"/>
  <c r="I14"/>
  <c r="L14"/>
  <c r="N14"/>
  <c r="H15"/>
  <c r="J15"/>
  <c r="M15"/>
  <c r="B6"/>
  <c r="I13"/>
  <c r="H14"/>
  <c r="M14"/>
  <c r="B2" i="3"/>
  <c r="M11" s="1"/>
  <c r="G3" s="1"/>
  <c r="I5"/>
  <c r="I11"/>
  <c r="G2" s="1"/>
  <c r="Q11"/>
  <c r="G4" s="1"/>
  <c r="I3" s="1"/>
  <c r="I11" i="1"/>
  <c r="G2" s="1"/>
  <c r="Q11"/>
  <c r="G4" s="1"/>
  <c r="E14" i="6" l="1"/>
  <c r="G2"/>
  <c r="I4" s="1"/>
  <c r="L15" i="5"/>
  <c r="M11" s="1"/>
  <c r="G3" s="1"/>
  <c r="P15"/>
  <c r="Q15"/>
  <c r="I15"/>
  <c r="I11" s="1"/>
  <c r="G2" s="1"/>
  <c r="B2"/>
  <c r="Q11" s="1"/>
  <c r="G4" s="1"/>
  <c r="Q15" i="4"/>
  <c r="I15"/>
  <c r="L15"/>
  <c r="M11" s="1"/>
  <c r="G3" s="1"/>
  <c r="P15"/>
  <c r="I11"/>
  <c r="G2" s="1"/>
  <c r="Q11"/>
  <c r="G4" s="1"/>
  <c r="I6" i="3"/>
  <c r="I8"/>
  <c r="I7"/>
  <c r="I4"/>
  <c r="I2"/>
  <c r="I7" i="1"/>
  <c r="I4"/>
  <c r="I2"/>
  <c r="I8"/>
  <c r="I6"/>
  <c r="I3"/>
  <c r="G3" i="6" l="1"/>
  <c r="I7" s="1"/>
  <c r="I8" i="5"/>
  <c r="I3"/>
  <c r="I7"/>
  <c r="I4"/>
  <c r="I2"/>
  <c r="I5" i="4"/>
  <c r="I3"/>
  <c r="I8"/>
  <c r="I6"/>
  <c r="I7"/>
  <c r="I4"/>
  <c r="I2"/>
  <c r="B13" i="1"/>
  <c r="B15"/>
</calcChain>
</file>

<file path=xl/sharedStrings.xml><?xml version="1.0" encoding="utf-8"?>
<sst xmlns="http://schemas.openxmlformats.org/spreadsheetml/2006/main" count="39" uniqueCount="17">
  <si>
    <t>Ik</t>
  </si>
  <si>
    <t>I</t>
  </si>
  <si>
    <t>E</t>
  </si>
  <si>
    <t>Pg</t>
  </si>
  <si>
    <t>R</t>
  </si>
  <si>
    <t>P</t>
  </si>
  <si>
    <t>Phi</t>
  </si>
  <si>
    <t>j</t>
  </si>
  <si>
    <t>V</t>
  </si>
  <si>
    <t>J</t>
  </si>
  <si>
    <t>G</t>
  </si>
  <si>
    <t>Eg</t>
  </si>
  <si>
    <t>Ra</t>
  </si>
  <si>
    <t>Rc</t>
  </si>
  <si>
    <t>Rd</t>
  </si>
  <si>
    <t>Rg</t>
  </si>
  <si>
    <t>I1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</si>
</sst>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5"/>
  <sheetViews>
    <sheetView workbookViewId="0">
      <selection sqref="A1:R15"/>
    </sheetView>
  </sheetViews>
  <sheetFormatPr defaultRowHeight="15"/>
  <cols>
    <col min="2" max="2" width="7.85546875" customWidth="1"/>
    <col min="6" max="6" width="12.85546875" customWidth="1"/>
    <col min="7" max="7" width="9.5703125" customWidth="1"/>
    <col min="9" max="9" width="7.42578125" customWidth="1"/>
  </cols>
  <sheetData>
    <row r="1" spans="1:18">
      <c r="G1" t="s">
        <v>0</v>
      </c>
      <c r="I1" t="s">
        <v>1</v>
      </c>
      <c r="K1" t="s">
        <v>2</v>
      </c>
      <c r="M1" t="s">
        <v>4</v>
      </c>
    </row>
    <row r="2" spans="1:18">
      <c r="B2">
        <f>MDETERM(A4:C6)</f>
        <v>1417000</v>
      </c>
      <c r="F2">
        <v>1</v>
      </c>
      <c r="G2">
        <f>I11</f>
        <v>4.1760762173606212</v>
      </c>
      <c r="I2">
        <f>G2</f>
        <v>4.1760762173606212</v>
      </c>
      <c r="K2">
        <v>100</v>
      </c>
      <c r="M2">
        <v>60</v>
      </c>
    </row>
    <row r="3" spans="1:18">
      <c r="F3">
        <v>2</v>
      </c>
      <c r="G3">
        <f>M11</f>
        <v>6.3267466478475649</v>
      </c>
      <c r="I3">
        <f>G3-G4</f>
        <v>0.71630204657727603</v>
      </c>
      <c r="M3">
        <v>55</v>
      </c>
    </row>
    <row r="4" spans="1:18">
      <c r="A4">
        <f>M2+M4+M7</f>
        <v>140</v>
      </c>
      <c r="B4">
        <f>-M4</f>
        <v>-50</v>
      </c>
      <c r="C4">
        <f>-M7</f>
        <v>-30</v>
      </c>
      <c r="E4">
        <f>K2</f>
        <v>100</v>
      </c>
      <c r="F4">
        <v>3</v>
      </c>
      <c r="G4">
        <f>Q11</f>
        <v>5.6104446012702889</v>
      </c>
      <c r="I4">
        <f>G2-G3</f>
        <v>-2.1506704304869437</v>
      </c>
      <c r="M4">
        <v>50</v>
      </c>
    </row>
    <row r="5" spans="1:18">
      <c r="A5">
        <f>B4</f>
        <v>-50</v>
      </c>
      <c r="B5">
        <f>M5+M3+M4</f>
        <v>145</v>
      </c>
      <c r="C5">
        <f>-M3</f>
        <v>-55</v>
      </c>
      <c r="E5">
        <f>M5*G5</f>
        <v>400</v>
      </c>
      <c r="F5">
        <v>4</v>
      </c>
      <c r="G5">
        <v>10</v>
      </c>
      <c r="I5">
        <f>G3-G5</f>
        <v>-3.6732533521524351</v>
      </c>
      <c r="M5">
        <v>40</v>
      </c>
    </row>
    <row r="6" spans="1:18">
      <c r="A6">
        <f>C4</f>
        <v>-30</v>
      </c>
      <c r="B6">
        <f>C5</f>
        <v>-55</v>
      </c>
      <c r="C6">
        <f>M3+M6+M7</f>
        <v>120</v>
      </c>
      <c r="E6">
        <f>-K8+M6*G5</f>
        <v>200</v>
      </c>
      <c r="F6">
        <v>5</v>
      </c>
      <c r="I6">
        <f>G4-G5</f>
        <v>-4.3895553987297111</v>
      </c>
      <c r="M6">
        <v>35</v>
      </c>
    </row>
    <row r="7" spans="1:18">
      <c r="F7">
        <v>6</v>
      </c>
      <c r="I7">
        <f>G2-G4</f>
        <v>-1.4343683839096677</v>
      </c>
      <c r="M7">
        <v>30</v>
      </c>
    </row>
    <row r="8" spans="1:18">
      <c r="D8">
        <f>MDETERM(B5:C6)</f>
        <v>14375</v>
      </c>
      <c r="F8">
        <v>7</v>
      </c>
      <c r="I8">
        <f>-G4</f>
        <v>-5.6104446012702889</v>
      </c>
      <c r="K8">
        <v>150</v>
      </c>
    </row>
    <row r="11" spans="1:18">
      <c r="I11">
        <f>MDETERM(H13:J15)/B2</f>
        <v>4.1760762173606212</v>
      </c>
      <c r="M11">
        <f>MDETERM(L13:N15)/B2</f>
        <v>6.3267466478475649</v>
      </c>
      <c r="Q11">
        <f>MDETERM(P13:R15)/B2</f>
        <v>5.6104446012702889</v>
      </c>
    </row>
    <row r="13" spans="1:18">
      <c r="A13" t="s">
        <v>3</v>
      </c>
      <c r="B13">
        <f>K2*I2+K8*I8+(G5*((-I6)*M6-M5*I5))</f>
        <v>2581.6866619618913</v>
      </c>
      <c r="H13">
        <f>E4</f>
        <v>100</v>
      </c>
      <c r="I13">
        <f t="shared" ref="I13:J15" si="0">B4</f>
        <v>-50</v>
      </c>
      <c r="J13">
        <f t="shared" si="0"/>
        <v>-30</v>
      </c>
      <c r="L13">
        <f>A4</f>
        <v>140</v>
      </c>
      <c r="M13">
        <f>E4</f>
        <v>100</v>
      </c>
      <c r="N13">
        <f>C4</f>
        <v>-30</v>
      </c>
      <c r="P13">
        <f t="shared" ref="P13:Q15" si="1">A4</f>
        <v>140</v>
      </c>
      <c r="Q13">
        <f t="shared" si="1"/>
        <v>-50</v>
      </c>
      <c r="R13">
        <f>E4</f>
        <v>100</v>
      </c>
    </row>
    <row r="14" spans="1:18">
      <c r="H14">
        <f>E5</f>
        <v>400</v>
      </c>
      <c r="I14">
        <f t="shared" si="0"/>
        <v>145</v>
      </c>
      <c r="J14">
        <f t="shared" si="0"/>
        <v>-55</v>
      </c>
      <c r="L14">
        <f>A5</f>
        <v>-50</v>
      </c>
      <c r="M14">
        <f>E5</f>
        <v>400</v>
      </c>
      <c r="N14">
        <f>C5</f>
        <v>-55</v>
      </c>
      <c r="P14">
        <f t="shared" si="1"/>
        <v>-50</v>
      </c>
      <c r="Q14">
        <f t="shared" si="1"/>
        <v>145</v>
      </c>
      <c r="R14">
        <f>E5</f>
        <v>400</v>
      </c>
    </row>
    <row r="15" spans="1:18">
      <c r="A15" t="s">
        <v>5</v>
      </c>
      <c r="B15">
        <f>(M2*I2*I2)+(M3*I3*I3)+(M4*I4*I4)+(M5*I5*I5)+(M6*I6*I6)+(M7*I7*I7)</f>
        <v>2581.6866619618913</v>
      </c>
      <c r="H15">
        <f>E6</f>
        <v>200</v>
      </c>
      <c r="I15">
        <f t="shared" si="0"/>
        <v>-55</v>
      </c>
      <c r="J15">
        <f t="shared" si="0"/>
        <v>120</v>
      </c>
      <c r="L15">
        <f>A6</f>
        <v>-30</v>
      </c>
      <c r="M15">
        <f>E6</f>
        <v>200</v>
      </c>
      <c r="N15">
        <f>C6</f>
        <v>120</v>
      </c>
      <c r="P15">
        <f t="shared" si="1"/>
        <v>-30</v>
      </c>
      <c r="Q15">
        <f t="shared" si="1"/>
        <v>-55</v>
      </c>
      <c r="R15">
        <f>E6</f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5" sqref="B15"/>
    </sheetView>
  </sheetViews>
  <sheetFormatPr defaultRowHeight="15"/>
  <cols>
    <col min="2" max="2" width="10.140625" customWidth="1"/>
    <col min="3" max="3" width="9.5703125" customWidth="1"/>
    <col min="4" max="4" width="12.7109375" bestFit="1" customWidth="1"/>
    <col min="7" max="7" width="9.85546875" customWidth="1"/>
  </cols>
  <sheetData>
    <row r="1" spans="1:10">
      <c r="B1" t="s">
        <v>6</v>
      </c>
      <c r="D1" t="s">
        <v>1</v>
      </c>
      <c r="F1" t="s">
        <v>2</v>
      </c>
      <c r="G1" t="s">
        <v>7</v>
      </c>
      <c r="H1" t="s">
        <v>4</v>
      </c>
      <c r="J1" t="s">
        <v>8</v>
      </c>
    </row>
    <row r="2" spans="1:10">
      <c r="A2">
        <v>1</v>
      </c>
      <c r="B2">
        <f>G15</f>
        <v>-150.56457304163729</v>
      </c>
      <c r="D2">
        <f>(B6-B2+F2)/H2</f>
        <v>4.1760762173606212</v>
      </c>
      <c r="F2">
        <v>100</v>
      </c>
      <c r="H2">
        <v>60</v>
      </c>
      <c r="J2">
        <f>B4-F2</f>
        <v>-143.03105151729008</v>
      </c>
    </row>
    <row r="3" spans="1:10">
      <c r="A3">
        <v>2</v>
      </c>
      <c r="B3">
        <f>G19</f>
        <v>-3.6344389555398937</v>
      </c>
      <c r="D3">
        <f>(B3-B4)/H3</f>
        <v>0.71630204657727603</v>
      </c>
      <c r="H3">
        <v>55</v>
      </c>
      <c r="J3">
        <f>-H4*D4-H2*D2</f>
        <v>-143.03105151729005</v>
      </c>
    </row>
    <row r="4" spans="1:10">
      <c r="A4">
        <v>3</v>
      </c>
      <c r="B4">
        <f>G23</f>
        <v>-43.031051517290074</v>
      </c>
      <c r="D4">
        <f>(B2-B4)/H4</f>
        <v>-2.1506704304869442</v>
      </c>
      <c r="H4">
        <v>50</v>
      </c>
      <c r="J4">
        <f>H7*D7-F2</f>
        <v>-143.03105151729008</v>
      </c>
    </row>
    <row r="5" spans="1:10">
      <c r="A5">
        <v>4</v>
      </c>
      <c r="B5">
        <f>F8</f>
        <v>150</v>
      </c>
      <c r="D5">
        <f>(B2-B3)/H5</f>
        <v>-3.6732533521524346</v>
      </c>
      <c r="H5">
        <v>40</v>
      </c>
    </row>
    <row r="6" spans="1:10">
      <c r="A6">
        <v>5</v>
      </c>
      <c r="B6">
        <v>0</v>
      </c>
      <c r="D6">
        <f>(B3-B5)/H6</f>
        <v>-4.389555398729712</v>
      </c>
      <c r="H6">
        <v>35</v>
      </c>
    </row>
    <row r="7" spans="1:10">
      <c r="A7">
        <v>6</v>
      </c>
      <c r="D7">
        <f>(B4-B6)/H7</f>
        <v>-1.434368383909669</v>
      </c>
      <c r="H7">
        <v>30</v>
      </c>
    </row>
    <row r="8" spans="1:10">
      <c r="A8">
        <v>7</v>
      </c>
      <c r="D8">
        <f>D7-D2</f>
        <v>-5.6104446012702898</v>
      </c>
      <c r="F8">
        <v>150</v>
      </c>
    </row>
    <row r="9" spans="1:10">
      <c r="G9">
        <v>10</v>
      </c>
    </row>
    <row r="11" spans="1:10">
      <c r="A11">
        <f>(1/H2)+(1/H4)+(1/H5)</f>
        <v>6.1666666666666668E-2</v>
      </c>
      <c r="B11">
        <f>-1/H5</f>
        <v>-2.5000000000000001E-2</v>
      </c>
      <c r="C11">
        <f>-1/H4</f>
        <v>-0.02</v>
      </c>
      <c r="E11">
        <f>F2/H2-G9</f>
        <v>-8.3333333333333339</v>
      </c>
      <c r="G11">
        <f>MDETERM(A11:C13)</f>
        <v>2.0447330447330439E-4</v>
      </c>
    </row>
    <row r="12" spans="1:10">
      <c r="A12">
        <f>B11</f>
        <v>-2.5000000000000001E-2</v>
      </c>
      <c r="B12">
        <f>(1/H5)+(1/H3)+(1/H6)</f>
        <v>7.1753246753246749E-2</v>
      </c>
      <c r="C12">
        <f>-1/H3</f>
        <v>-1.8181818181818181E-2</v>
      </c>
      <c r="E12">
        <f>-(-1/H6)*F8</f>
        <v>4.2857142857142856</v>
      </c>
    </row>
    <row r="13" spans="1:10">
      <c r="A13">
        <f>C11</f>
        <v>-0.02</v>
      </c>
      <c r="B13">
        <f>C12</f>
        <v>-1.8181818181818181E-2</v>
      </c>
      <c r="C13">
        <f>(1/H3)+(1/H4)+(1/H7)</f>
        <v>7.1515151515151504E-2</v>
      </c>
      <c r="E13">
        <v>0</v>
      </c>
    </row>
    <row r="15" spans="1:10">
      <c r="A15">
        <f>E11</f>
        <v>-8.3333333333333339</v>
      </c>
      <c r="B15">
        <f t="shared" ref="B15:C17" si="0">B11</f>
        <v>-2.5000000000000001E-2</v>
      </c>
      <c r="C15">
        <f t="shared" si="0"/>
        <v>-0.02</v>
      </c>
      <c r="G15">
        <f>MDETERM(A15:C17)/G11</f>
        <v>-150.56457304163729</v>
      </c>
    </row>
    <row r="16" spans="1:10">
      <c r="A16">
        <f>E12</f>
        <v>4.2857142857142856</v>
      </c>
      <c r="B16">
        <f t="shared" si="0"/>
        <v>7.1753246753246749E-2</v>
      </c>
      <c r="C16">
        <f t="shared" si="0"/>
        <v>-1.8181818181818181E-2</v>
      </c>
    </row>
    <row r="17" spans="1:7">
      <c r="A17">
        <f>E13</f>
        <v>0</v>
      </c>
      <c r="B17">
        <f t="shared" si="0"/>
        <v>-1.8181818181818181E-2</v>
      </c>
      <c r="C17">
        <f t="shared" si="0"/>
        <v>7.1515151515151504E-2</v>
      </c>
    </row>
    <row r="19" spans="1:7">
      <c r="A19">
        <f>A11</f>
        <v>6.1666666666666668E-2</v>
      </c>
      <c r="B19">
        <f>E11</f>
        <v>-8.3333333333333339</v>
      </c>
      <c r="C19">
        <f>C11</f>
        <v>-0.02</v>
      </c>
      <c r="G19">
        <f>MDETERM(A19:C21)/G11</f>
        <v>-3.6344389555398937</v>
      </c>
    </row>
    <row r="20" spans="1:7">
      <c r="A20">
        <f>A12</f>
        <v>-2.5000000000000001E-2</v>
      </c>
      <c r="B20">
        <f>E12</f>
        <v>4.2857142857142856</v>
      </c>
      <c r="C20">
        <f>C12</f>
        <v>-1.8181818181818181E-2</v>
      </c>
    </row>
    <row r="21" spans="1:7">
      <c r="A21">
        <f>A13</f>
        <v>-0.02</v>
      </c>
      <c r="B21">
        <f>E13</f>
        <v>0</v>
      </c>
      <c r="C21">
        <f>C13</f>
        <v>7.1515151515151504E-2</v>
      </c>
    </row>
    <row r="23" spans="1:7">
      <c r="A23">
        <f t="shared" ref="A23:B25" si="1">A11</f>
        <v>6.1666666666666668E-2</v>
      </c>
      <c r="B23">
        <f t="shared" si="1"/>
        <v>-2.5000000000000001E-2</v>
      </c>
      <c r="C23">
        <f>E11</f>
        <v>-8.3333333333333339</v>
      </c>
      <c r="G23">
        <f>MDETERM(A23:C25)/G11</f>
        <v>-43.031051517290074</v>
      </c>
    </row>
    <row r="24" spans="1:7">
      <c r="A24">
        <f t="shared" si="1"/>
        <v>-2.5000000000000001E-2</v>
      </c>
      <c r="B24">
        <f t="shared" si="1"/>
        <v>7.1753246753246749E-2</v>
      </c>
      <c r="C24">
        <f>E12</f>
        <v>4.2857142857142856</v>
      </c>
    </row>
    <row r="25" spans="1:7">
      <c r="A25">
        <f t="shared" si="1"/>
        <v>-0.02</v>
      </c>
      <c r="B25">
        <f t="shared" si="1"/>
        <v>-1.8181818181818181E-2</v>
      </c>
      <c r="C25">
        <f>E13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5"/>
  <sheetViews>
    <sheetView workbookViewId="0">
      <selection activeCell="O6" sqref="O6"/>
    </sheetView>
  </sheetViews>
  <sheetFormatPr defaultRowHeight="15"/>
  <cols>
    <col min="9" max="9" width="9" customWidth="1"/>
  </cols>
  <sheetData>
    <row r="1" spans="1:18">
      <c r="G1" t="s">
        <v>0</v>
      </c>
      <c r="I1" t="s">
        <v>1</v>
      </c>
      <c r="K1" t="s">
        <v>2</v>
      </c>
      <c r="M1" t="s">
        <v>4</v>
      </c>
      <c r="O1" t="s">
        <v>10</v>
      </c>
    </row>
    <row r="2" spans="1:18">
      <c r="B2">
        <f>MDETERM(A4:C6)</f>
        <v>1417000</v>
      </c>
      <c r="F2">
        <v>1</v>
      </c>
      <c r="G2">
        <f>I11</f>
        <v>1.0144671841919548</v>
      </c>
      <c r="I2">
        <f>G2</f>
        <v>1.0144671841919548</v>
      </c>
      <c r="K2">
        <v>100</v>
      </c>
      <c r="M2">
        <v>60</v>
      </c>
      <c r="O2">
        <f>I2/K2</f>
        <v>1.0144671841919549E-2</v>
      </c>
    </row>
    <row r="3" spans="1:18">
      <c r="F3">
        <v>2</v>
      </c>
      <c r="G3">
        <f>M11</f>
        <v>0.53987297106563159</v>
      </c>
      <c r="I3">
        <f>G3-G4</f>
        <v>3.8814396612561808E-2</v>
      </c>
      <c r="M3">
        <v>55</v>
      </c>
      <c r="O3">
        <f>I3/K2</f>
        <v>3.8814396612561807E-4</v>
      </c>
    </row>
    <row r="4" spans="1:18">
      <c r="A4">
        <f>M2+M4+M7</f>
        <v>140</v>
      </c>
      <c r="B4">
        <f>-M4</f>
        <v>-50</v>
      </c>
      <c r="C4">
        <f>-M7</f>
        <v>-30</v>
      </c>
      <c r="E4">
        <f>K2</f>
        <v>100</v>
      </c>
      <c r="F4">
        <v>3</v>
      </c>
      <c r="G4">
        <f>Q11</f>
        <v>0.50105857445306978</v>
      </c>
      <c r="I4">
        <f>G2-G3</f>
        <v>0.47459421312632322</v>
      </c>
      <c r="M4">
        <v>50</v>
      </c>
      <c r="O4">
        <f>I4/K2</f>
        <v>4.7459421312632324E-3</v>
      </c>
    </row>
    <row r="5" spans="1:18">
      <c r="A5">
        <f>B4</f>
        <v>-50</v>
      </c>
      <c r="B5">
        <f>M5+M3+M4</f>
        <v>145</v>
      </c>
      <c r="C5">
        <f>-M3</f>
        <v>-55</v>
      </c>
      <c r="E5">
        <f>0</f>
        <v>0</v>
      </c>
      <c r="F5">
        <v>4</v>
      </c>
      <c r="I5">
        <f>G3</f>
        <v>0.53987297106563159</v>
      </c>
      <c r="M5">
        <v>40</v>
      </c>
      <c r="O5">
        <f>I5/K2</f>
        <v>5.3987297106563156E-3</v>
      </c>
    </row>
    <row r="6" spans="1:18">
      <c r="A6">
        <f>C4</f>
        <v>-30</v>
      </c>
      <c r="B6">
        <f>C5</f>
        <v>-55</v>
      </c>
      <c r="C6">
        <f>M3+M6+M7</f>
        <v>120</v>
      </c>
      <c r="E6">
        <f>0</f>
        <v>0</v>
      </c>
      <c r="F6">
        <v>5</v>
      </c>
      <c r="I6">
        <f>G4</f>
        <v>0.50105857445306978</v>
      </c>
      <c r="M6">
        <v>35</v>
      </c>
      <c r="O6">
        <f>I6/K2</f>
        <v>5.0105857445306981E-3</v>
      </c>
    </row>
    <row r="7" spans="1:18">
      <c r="F7">
        <v>6</v>
      </c>
      <c r="I7">
        <f>G2-G4</f>
        <v>0.51340860973888502</v>
      </c>
      <c r="M7">
        <v>30</v>
      </c>
      <c r="O7">
        <f>I7/K2</f>
        <v>5.13408609738885E-3</v>
      </c>
    </row>
    <row r="8" spans="1:18">
      <c r="F8">
        <v>7</v>
      </c>
      <c r="I8">
        <f>-G4</f>
        <v>-0.50105857445306978</v>
      </c>
      <c r="K8">
        <v>150</v>
      </c>
      <c r="O8">
        <f>I8/K2</f>
        <v>-5.0105857445306981E-3</v>
      </c>
    </row>
    <row r="11" spans="1:18">
      <c r="I11">
        <f>MDETERM(H13:J15)/B2</f>
        <v>1.0144671841919548</v>
      </c>
      <c r="M11">
        <f>MDETERM(L13:N15)/B2</f>
        <v>0.53987297106563159</v>
      </c>
      <c r="Q11">
        <f>MDETERM(P13:R15)/B2</f>
        <v>0.50105857445306978</v>
      </c>
    </row>
    <row r="13" spans="1:18">
      <c r="H13">
        <f>E4</f>
        <v>100</v>
      </c>
      <c r="I13">
        <f t="shared" ref="I13:J15" si="0">B4</f>
        <v>-50</v>
      </c>
      <c r="J13">
        <f t="shared" si="0"/>
        <v>-30</v>
      </c>
      <c r="L13">
        <f>A4</f>
        <v>140</v>
      </c>
      <c r="M13">
        <f>E4</f>
        <v>100</v>
      </c>
      <c r="N13">
        <f>C4</f>
        <v>-30</v>
      </c>
      <c r="P13">
        <f t="shared" ref="P13:Q15" si="1">A4</f>
        <v>140</v>
      </c>
      <c r="Q13">
        <f t="shared" si="1"/>
        <v>-50</v>
      </c>
      <c r="R13">
        <f>E4</f>
        <v>100</v>
      </c>
    </row>
    <row r="14" spans="1:18">
      <c r="H14">
        <f>E5</f>
        <v>0</v>
      </c>
      <c r="I14">
        <f t="shared" si="0"/>
        <v>145</v>
      </c>
      <c r="J14">
        <f t="shared" si="0"/>
        <v>-55</v>
      </c>
      <c r="L14">
        <f>A5</f>
        <v>-50</v>
      </c>
      <c r="M14">
        <f>E5</f>
        <v>0</v>
      </c>
      <c r="N14">
        <f>C5</f>
        <v>-55</v>
      </c>
      <c r="P14">
        <f t="shared" si="1"/>
        <v>-50</v>
      </c>
      <c r="Q14">
        <f t="shared" si="1"/>
        <v>145</v>
      </c>
      <c r="R14">
        <f>E5</f>
        <v>0</v>
      </c>
    </row>
    <row r="15" spans="1:18">
      <c r="H15">
        <f>E6</f>
        <v>0</v>
      </c>
      <c r="I15">
        <f t="shared" si="0"/>
        <v>-55</v>
      </c>
      <c r="J15">
        <f t="shared" si="0"/>
        <v>120</v>
      </c>
      <c r="L15">
        <f>A6</f>
        <v>-30</v>
      </c>
      <c r="M15">
        <f>E6</f>
        <v>0</v>
      </c>
      <c r="N15">
        <f>C6</f>
        <v>120</v>
      </c>
      <c r="P15">
        <f t="shared" si="1"/>
        <v>-30</v>
      </c>
      <c r="Q15">
        <f t="shared" si="1"/>
        <v>-55</v>
      </c>
      <c r="R15">
        <f>E6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5"/>
  <sheetViews>
    <sheetView workbookViewId="0">
      <selection activeCell="O1" sqref="O1:O8"/>
    </sheetView>
  </sheetViews>
  <sheetFormatPr defaultRowHeight="15"/>
  <cols>
    <col min="15" max="15" width="12" customWidth="1"/>
  </cols>
  <sheetData>
    <row r="1" spans="1:18">
      <c r="G1" t="s">
        <v>0</v>
      </c>
      <c r="I1" t="s">
        <v>1</v>
      </c>
      <c r="K1" t="s">
        <v>2</v>
      </c>
      <c r="M1" t="s">
        <v>4</v>
      </c>
      <c r="O1" t="s">
        <v>10</v>
      </c>
    </row>
    <row r="2" spans="1:18">
      <c r="B2">
        <f>MDETERM(A4:C6)</f>
        <v>1417000</v>
      </c>
      <c r="F2">
        <v>1</v>
      </c>
      <c r="G2">
        <f>I11</f>
        <v>-0.75158786167960501</v>
      </c>
      <c r="I2">
        <f>G2</f>
        <v>-0.75158786167960501</v>
      </c>
      <c r="K2">
        <v>100</v>
      </c>
      <c r="M2">
        <v>60</v>
      </c>
      <c r="O2">
        <f>I2/K8</f>
        <v>-5.0105857445306998E-3</v>
      </c>
    </row>
    <row r="3" spans="1:18">
      <c r="F3">
        <v>2</v>
      </c>
      <c r="G3">
        <f>M11</f>
        <v>-0.97388849682427681</v>
      </c>
      <c r="I3">
        <f>G3-G4</f>
        <v>0.91037402964008451</v>
      </c>
      <c r="M3">
        <v>55</v>
      </c>
      <c r="O3">
        <f>I3/K8</f>
        <v>6.0691601976005632E-3</v>
      </c>
    </row>
    <row r="4" spans="1:18">
      <c r="A4">
        <f>M2+M4+M7</f>
        <v>140</v>
      </c>
      <c r="B4">
        <f>-M4</f>
        <v>-50</v>
      </c>
      <c r="C4">
        <f>-M7</f>
        <v>-30</v>
      </c>
      <c r="E4">
        <f>0</f>
        <v>0</v>
      </c>
      <c r="F4">
        <v>3</v>
      </c>
      <c r="G4">
        <f>Q11</f>
        <v>-1.8842625264643613</v>
      </c>
      <c r="I4">
        <f>G2-G3</f>
        <v>0.2223006351446718</v>
      </c>
      <c r="M4">
        <v>50</v>
      </c>
      <c r="O4">
        <f>I4/K8</f>
        <v>1.4820042342978119E-3</v>
      </c>
    </row>
    <row r="5" spans="1:18">
      <c r="A5">
        <f>B4</f>
        <v>-50</v>
      </c>
      <c r="B5">
        <f>M5+M3+M4</f>
        <v>145</v>
      </c>
      <c r="C5">
        <f>-M3</f>
        <v>-55</v>
      </c>
      <c r="E5">
        <f>0</f>
        <v>0</v>
      </c>
      <c r="F5">
        <v>4</v>
      </c>
      <c r="I5">
        <f>G3</f>
        <v>-0.97388849682427681</v>
      </c>
      <c r="M5">
        <v>40</v>
      </c>
      <c r="O5">
        <f>I5/K8</f>
        <v>-6.4925899788285122E-3</v>
      </c>
    </row>
    <row r="6" spans="1:18">
      <c r="A6">
        <f>C4</f>
        <v>-30</v>
      </c>
      <c r="B6">
        <f>C5</f>
        <v>-55</v>
      </c>
      <c r="C6">
        <f>M3+M6+M7</f>
        <v>120</v>
      </c>
      <c r="E6">
        <f>-K8</f>
        <v>-150</v>
      </c>
      <c r="F6">
        <v>5</v>
      </c>
      <c r="I6">
        <f>G4</f>
        <v>-1.8842625264643613</v>
      </c>
      <c r="M6">
        <v>35</v>
      </c>
      <c r="O6">
        <f>I6/K8</f>
        <v>-1.2561750176429076E-2</v>
      </c>
    </row>
    <row r="7" spans="1:18">
      <c r="F7">
        <v>6</v>
      </c>
      <c r="I7">
        <f>G2-G4</f>
        <v>1.1326746647847563</v>
      </c>
      <c r="M7">
        <v>30</v>
      </c>
      <c r="O7">
        <f>I7/K8</f>
        <v>7.5511644318983755E-3</v>
      </c>
    </row>
    <row r="8" spans="1:18">
      <c r="F8">
        <v>7</v>
      </c>
      <c r="I8">
        <f>-G4</f>
        <v>1.8842625264643613</v>
      </c>
      <c r="K8">
        <v>150</v>
      </c>
      <c r="O8">
        <f>I8/K8</f>
        <v>1.2561750176429076E-2</v>
      </c>
    </row>
    <row r="11" spans="1:18">
      <c r="I11">
        <f>MDETERM(H13:J15)/B2</f>
        <v>-0.75158786167960501</v>
      </c>
      <c r="M11">
        <f>MDETERM(L13:N15)/B2</f>
        <v>-0.97388849682427681</v>
      </c>
      <c r="Q11">
        <f>MDETERM(P13:R15)/B2</f>
        <v>-1.8842625264643613</v>
      </c>
    </row>
    <row r="13" spans="1:18">
      <c r="H13">
        <f>E4</f>
        <v>0</v>
      </c>
      <c r="I13">
        <f t="shared" ref="I13:J15" si="0">B4</f>
        <v>-50</v>
      </c>
      <c r="J13">
        <f t="shared" si="0"/>
        <v>-30</v>
      </c>
      <c r="L13">
        <f>A4</f>
        <v>140</v>
      </c>
      <c r="M13">
        <f>E4</f>
        <v>0</v>
      </c>
      <c r="N13">
        <f>C4</f>
        <v>-30</v>
      </c>
      <c r="P13">
        <f t="shared" ref="P13:Q15" si="1">A4</f>
        <v>140</v>
      </c>
      <c r="Q13">
        <f t="shared" si="1"/>
        <v>-50</v>
      </c>
      <c r="R13">
        <f>E4</f>
        <v>0</v>
      </c>
    </row>
    <row r="14" spans="1:18">
      <c r="H14">
        <f>E5</f>
        <v>0</v>
      </c>
      <c r="I14">
        <f t="shared" si="0"/>
        <v>145</v>
      </c>
      <c r="J14">
        <f t="shared" si="0"/>
        <v>-55</v>
      </c>
      <c r="L14">
        <f>A5</f>
        <v>-50</v>
      </c>
      <c r="M14">
        <f>E5</f>
        <v>0</v>
      </c>
      <c r="N14">
        <f>C5</f>
        <v>-55</v>
      </c>
      <c r="P14">
        <f t="shared" si="1"/>
        <v>-50</v>
      </c>
      <c r="Q14">
        <f t="shared" si="1"/>
        <v>145</v>
      </c>
      <c r="R14">
        <f>E5</f>
        <v>0</v>
      </c>
    </row>
    <row r="15" spans="1:18">
      <c r="H15">
        <f>E6</f>
        <v>-150</v>
      </c>
      <c r="I15">
        <f t="shared" si="0"/>
        <v>-55</v>
      </c>
      <c r="J15">
        <f t="shared" si="0"/>
        <v>120</v>
      </c>
      <c r="L15">
        <f>A6</f>
        <v>-30</v>
      </c>
      <c r="M15">
        <f>E6</f>
        <v>-150</v>
      </c>
      <c r="N15">
        <f>C6</f>
        <v>120</v>
      </c>
      <c r="P15">
        <f t="shared" si="1"/>
        <v>-30</v>
      </c>
      <c r="Q15">
        <f t="shared" si="1"/>
        <v>-55</v>
      </c>
      <c r="R15">
        <f>E6</f>
        <v>-150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5"/>
  <sheetViews>
    <sheetView workbookViewId="0">
      <selection activeCell="O1" sqref="O1:O8"/>
    </sheetView>
  </sheetViews>
  <sheetFormatPr defaultRowHeight="15"/>
  <sheetData>
    <row r="1" spans="1:18">
      <c r="G1" t="s">
        <v>0</v>
      </c>
      <c r="I1" t="s">
        <v>1</v>
      </c>
      <c r="K1" t="s">
        <v>2</v>
      </c>
      <c r="L1" t="s">
        <v>9</v>
      </c>
      <c r="M1" t="s">
        <v>4</v>
      </c>
      <c r="O1" t="s">
        <v>10</v>
      </c>
    </row>
    <row r="2" spans="1:18">
      <c r="B2">
        <f>MDETERM(A4:C6)</f>
        <v>1417000</v>
      </c>
      <c r="F2">
        <v>1</v>
      </c>
      <c r="G2">
        <f>I11</f>
        <v>3.9131968948482712</v>
      </c>
      <c r="I2">
        <f>G2</f>
        <v>3.9131968948482712</v>
      </c>
      <c r="K2">
        <v>100</v>
      </c>
      <c r="M2">
        <v>60</v>
      </c>
      <c r="O2">
        <f>I2/L9</f>
        <v>0.39131968948482709</v>
      </c>
    </row>
    <row r="3" spans="1:18">
      <c r="F3">
        <v>2</v>
      </c>
      <c r="G3">
        <f>M11</f>
        <v>6.76076217360621</v>
      </c>
      <c r="I3">
        <f>G3-G4</f>
        <v>-0.23288637967537085</v>
      </c>
      <c r="M3">
        <v>55</v>
      </c>
      <c r="O3">
        <f>I3/L9</f>
        <v>-2.3288637967537086E-2</v>
      </c>
    </row>
    <row r="4" spans="1:18">
      <c r="A4">
        <f>M2+M4+M7</f>
        <v>140</v>
      </c>
      <c r="B4">
        <f>-M4</f>
        <v>-50</v>
      </c>
      <c r="C4">
        <f>-M7</f>
        <v>-30</v>
      </c>
      <c r="E4">
        <f>0</f>
        <v>0</v>
      </c>
      <c r="F4">
        <v>3</v>
      </c>
      <c r="G4">
        <f>Q11</f>
        <v>6.9936485532815809</v>
      </c>
      <c r="I4">
        <f>G2-G3</f>
        <v>-2.8475652787579389</v>
      </c>
      <c r="M4">
        <v>50</v>
      </c>
      <c r="O4">
        <f>I4/L9</f>
        <v>-0.28475652787579386</v>
      </c>
    </row>
    <row r="5" spans="1:18">
      <c r="A5">
        <f>B4</f>
        <v>-50</v>
      </c>
      <c r="B5">
        <f>M5+M3+M4</f>
        <v>145</v>
      </c>
      <c r="C5">
        <f>-M3</f>
        <v>-55</v>
      </c>
      <c r="E5">
        <f>L9*M5</f>
        <v>400</v>
      </c>
      <c r="F5">
        <v>4</v>
      </c>
      <c r="I5">
        <f>G3-L9</f>
        <v>-3.23923782639379</v>
      </c>
      <c r="M5">
        <v>40</v>
      </c>
      <c r="O5">
        <f>I5/L9</f>
        <v>-0.32392378263937899</v>
      </c>
    </row>
    <row r="6" spans="1:18">
      <c r="A6">
        <f>C4</f>
        <v>-30</v>
      </c>
      <c r="B6">
        <f>C5</f>
        <v>-55</v>
      </c>
      <c r="C6">
        <f>M3+M6+M7</f>
        <v>120</v>
      </c>
      <c r="E6">
        <f>L9*M6</f>
        <v>350</v>
      </c>
      <c r="F6">
        <v>5</v>
      </c>
      <c r="I6">
        <f>G4-L9</f>
        <v>-3.0063514467184191</v>
      </c>
      <c r="M6">
        <v>35</v>
      </c>
      <c r="O6">
        <f>I6/L9</f>
        <v>-0.30063514467184194</v>
      </c>
    </row>
    <row r="7" spans="1:18">
      <c r="F7">
        <v>6</v>
      </c>
      <c r="I7">
        <f>G2-G4</f>
        <v>-3.0804516584333097</v>
      </c>
      <c r="M7">
        <v>30</v>
      </c>
      <c r="O7">
        <f>I7/L9</f>
        <v>-0.30804516584333097</v>
      </c>
    </row>
    <row r="8" spans="1:18">
      <c r="F8">
        <v>7</v>
      </c>
      <c r="I8">
        <f>-G4</f>
        <v>-6.9936485532815809</v>
      </c>
      <c r="K8">
        <v>150</v>
      </c>
      <c r="O8">
        <f>I8/L9</f>
        <v>-0.69936485532815806</v>
      </c>
    </row>
    <row r="9" spans="1:18">
      <c r="L9">
        <v>10</v>
      </c>
    </row>
    <row r="11" spans="1:18">
      <c r="I11">
        <f>MDETERM(H13:J15)/B2</f>
        <v>3.9131968948482712</v>
      </c>
      <c r="M11">
        <f>MDETERM(L13:N15)/B2</f>
        <v>6.76076217360621</v>
      </c>
      <c r="Q11">
        <f>MDETERM(P13:R15)/B2</f>
        <v>6.9936485532815809</v>
      </c>
    </row>
    <row r="13" spans="1:18">
      <c r="H13">
        <f>E4</f>
        <v>0</v>
      </c>
      <c r="I13">
        <f t="shared" ref="I13:J15" si="0">B4</f>
        <v>-50</v>
      </c>
      <c r="J13">
        <f t="shared" si="0"/>
        <v>-30</v>
      </c>
      <c r="L13">
        <f>A4</f>
        <v>140</v>
      </c>
      <c r="M13">
        <f>E4</f>
        <v>0</v>
      </c>
      <c r="N13">
        <f>C4</f>
        <v>-30</v>
      </c>
      <c r="P13">
        <f t="shared" ref="P13:Q15" si="1">A4</f>
        <v>140</v>
      </c>
      <c r="Q13">
        <f t="shared" si="1"/>
        <v>-50</v>
      </c>
      <c r="R13">
        <f>E4</f>
        <v>0</v>
      </c>
    </row>
    <row r="14" spans="1:18">
      <c r="H14">
        <f>E5</f>
        <v>400</v>
      </c>
      <c r="I14">
        <f t="shared" si="0"/>
        <v>145</v>
      </c>
      <c r="J14">
        <f t="shared" si="0"/>
        <v>-55</v>
      </c>
      <c r="L14">
        <f>A5</f>
        <v>-50</v>
      </c>
      <c r="M14">
        <f>E5</f>
        <v>400</v>
      </c>
      <c r="N14">
        <f>C5</f>
        <v>-55</v>
      </c>
      <c r="P14">
        <f t="shared" si="1"/>
        <v>-50</v>
      </c>
      <c r="Q14">
        <f t="shared" si="1"/>
        <v>145</v>
      </c>
      <c r="R14">
        <f>E5</f>
        <v>400</v>
      </c>
    </row>
    <row r="15" spans="1:18">
      <c r="H15">
        <f>E6</f>
        <v>350</v>
      </c>
      <c r="I15">
        <f t="shared" si="0"/>
        <v>-55</v>
      </c>
      <c r="J15">
        <f t="shared" si="0"/>
        <v>120</v>
      </c>
      <c r="L15">
        <f>A6</f>
        <v>-30</v>
      </c>
      <c r="M15">
        <f>E6</f>
        <v>350</v>
      </c>
      <c r="N15">
        <f>C6</f>
        <v>120</v>
      </c>
      <c r="P15">
        <f t="shared" si="1"/>
        <v>-30</v>
      </c>
      <c r="Q15">
        <f t="shared" si="1"/>
        <v>-55</v>
      </c>
      <c r="R15">
        <f>E6</f>
        <v>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20"/>
  <sheetViews>
    <sheetView tabSelected="1" workbookViewId="0">
      <selection activeCell="Q1" sqref="Q1:R2"/>
    </sheetView>
  </sheetViews>
  <sheetFormatPr defaultRowHeight="15"/>
  <sheetData>
    <row r="1" spans="1:18">
      <c r="G1" t="s">
        <v>0</v>
      </c>
      <c r="I1" t="s">
        <v>1</v>
      </c>
      <c r="K1" t="s">
        <v>2</v>
      </c>
      <c r="L1" t="s">
        <v>7</v>
      </c>
      <c r="M1" t="s">
        <v>4</v>
      </c>
      <c r="P1" t="s">
        <v>11</v>
      </c>
      <c r="Q1" t="s">
        <v>15</v>
      </c>
      <c r="R1" t="s">
        <v>16</v>
      </c>
    </row>
    <row r="2" spans="1:18">
      <c r="B2">
        <f>MDETERM(B5:C6)</f>
        <v>14375</v>
      </c>
      <c r="F2">
        <v>1</v>
      </c>
      <c r="G2">
        <f>A11</f>
        <v>4.1043478260869568</v>
      </c>
      <c r="K2">
        <v>100</v>
      </c>
      <c r="M2">
        <v>60</v>
      </c>
      <c r="P2">
        <f>-M4*I4-M7*I7</f>
        <v>-311.6521739130435</v>
      </c>
      <c r="Q2">
        <f>B18+(B19+M6)*(B20+M7)/(B19+M6+B20+M7)</f>
        <v>38.573913043478257</v>
      </c>
      <c r="R2">
        <f>(K2-P2)/(M2+Q2)</f>
        <v>4.1760762173606212</v>
      </c>
    </row>
    <row r="3" spans="1:18">
      <c r="F3">
        <v>2</v>
      </c>
      <c r="G3">
        <f>E11</f>
        <v>3.5478260869565217</v>
      </c>
      <c r="M3">
        <v>55</v>
      </c>
    </row>
    <row r="4" spans="1:18">
      <c r="F4">
        <v>3</v>
      </c>
      <c r="I4">
        <f>G2</f>
        <v>4.1043478260869568</v>
      </c>
      <c r="M4">
        <v>50</v>
      </c>
    </row>
    <row r="5" spans="1:18">
      <c r="B5">
        <f>M5+M3+M4</f>
        <v>145</v>
      </c>
      <c r="C5">
        <f>-M3</f>
        <v>-55</v>
      </c>
      <c r="E5">
        <f>M5*L9</f>
        <v>400</v>
      </c>
      <c r="F5">
        <v>4</v>
      </c>
      <c r="M5">
        <v>40</v>
      </c>
    </row>
    <row r="6" spans="1:18">
      <c r="B6">
        <f>C5</f>
        <v>-55</v>
      </c>
      <c r="C6">
        <f>M3+M6+M7</f>
        <v>120</v>
      </c>
      <c r="E6">
        <f>-K8+M6*L9</f>
        <v>200</v>
      </c>
      <c r="F6">
        <v>5</v>
      </c>
      <c r="M6">
        <v>35</v>
      </c>
    </row>
    <row r="7" spans="1:18">
      <c r="F7">
        <v>6</v>
      </c>
      <c r="I7">
        <f>G3</f>
        <v>3.5478260869565217</v>
      </c>
      <c r="M7">
        <v>30</v>
      </c>
    </row>
    <row r="8" spans="1:18">
      <c r="F8">
        <v>7</v>
      </c>
      <c r="K8">
        <v>150</v>
      </c>
    </row>
    <row r="9" spans="1:18">
      <c r="L9">
        <v>10</v>
      </c>
    </row>
    <row r="11" spans="1:18">
      <c r="A11">
        <f>MDETERM(A13:B14)/B2</f>
        <v>4.1043478260869568</v>
      </c>
      <c r="E11">
        <f>MDETERM(E13:F14)/B2</f>
        <v>3.5478260869565217</v>
      </c>
    </row>
    <row r="13" spans="1:18">
      <c r="A13">
        <f>E5</f>
        <v>400</v>
      </c>
      <c r="B13">
        <f>C5</f>
        <v>-55</v>
      </c>
      <c r="E13">
        <f>B5</f>
        <v>145</v>
      </c>
      <c r="F13">
        <f>E5</f>
        <v>400</v>
      </c>
    </row>
    <row r="14" spans="1:18">
      <c r="A14">
        <f>E6</f>
        <v>200</v>
      </c>
      <c r="B14">
        <f>C6</f>
        <v>120</v>
      </c>
      <c r="E14">
        <f>B6</f>
        <v>-55</v>
      </c>
      <c r="F14">
        <f>E6</f>
        <v>200</v>
      </c>
    </row>
    <row r="18" spans="1:2">
      <c r="A18" t="s">
        <v>12</v>
      </c>
      <c r="B18">
        <f>M4*M5/(M4+M5+M3)</f>
        <v>13.793103448275861</v>
      </c>
    </row>
    <row r="19" spans="1:2">
      <c r="A19" t="s">
        <v>13</v>
      </c>
      <c r="B19">
        <f>M5*M3/(M4+M5+M3)</f>
        <v>15.172413793103448</v>
      </c>
    </row>
    <row r="20" spans="1:2">
      <c r="A20" t="s">
        <v>14</v>
      </c>
      <c r="B20">
        <f>M4*M3/(M4+M5+M3)</f>
        <v>18.96551724137931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</dc:creator>
  <cp:lastModifiedBy>West</cp:lastModifiedBy>
  <dcterms:created xsi:type="dcterms:W3CDTF">2011-10-20T21:25:46Z</dcterms:created>
  <dcterms:modified xsi:type="dcterms:W3CDTF">2011-11-06T22:46:07Z</dcterms:modified>
</cp:coreProperties>
</file>