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embeddings/oleObject3.bin" ContentType="application/vnd.openxmlformats-officedocument.oleObject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filterPrivacy="1" defaultThemeVersion="124226"/>
  <bookViews>
    <workbookView xWindow="120" yWindow="105" windowWidth="15120" windowHeight="8010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D5" i="1"/>
  <c r="D6"/>
  <c r="D7"/>
  <c r="G5" s="1"/>
  <c r="D8"/>
  <c r="D9"/>
  <c r="G9" s="1"/>
  <c r="D10"/>
  <c r="D11"/>
  <c r="D12" s="1"/>
  <c r="C10" l="1"/>
  <c r="C11"/>
  <c r="C9"/>
  <c r="C12" s="1"/>
  <c r="C6"/>
  <c r="C7"/>
  <c r="C5"/>
  <c r="C8" s="1"/>
  <c r="F9" l="1"/>
  <c r="F5"/>
  <c r="E5"/>
  <c r="G13" l="1"/>
  <c r="H5" l="1"/>
  <c r="H9"/>
  <c r="I5" l="1"/>
  <c r="K5" s="1"/>
  <c r="L5" s="1"/>
</calcChain>
</file>

<file path=xl/sharedStrings.xml><?xml version="1.0" encoding="utf-8"?>
<sst xmlns="http://schemas.openxmlformats.org/spreadsheetml/2006/main" count="28" uniqueCount="25">
  <si>
    <t>Насадки</t>
  </si>
  <si>
    <r>
      <t>t</t>
    </r>
    <r>
      <rPr>
        <sz val="12"/>
        <color theme="1"/>
        <rFont val="Times New Roman"/>
        <family val="1"/>
        <charset val="204"/>
      </rPr>
      <t>, с</t>
    </r>
  </si>
  <si>
    <r>
      <t>T</t>
    </r>
    <r>
      <rPr>
        <sz val="12"/>
        <color theme="1"/>
        <rFont val="Times New Roman"/>
        <family val="1"/>
        <charset val="204"/>
      </rPr>
      <t>, с</t>
    </r>
  </si>
  <si>
    <r>
      <t>j</t>
    </r>
    <r>
      <rPr>
        <vertAlign val="subscript"/>
        <sz val="12"/>
        <color theme="1"/>
        <rFont val="Times New Roman"/>
        <family val="1"/>
        <charset val="204"/>
      </rPr>
      <t>0</t>
    </r>
    <r>
      <rPr>
        <sz val="12"/>
        <color theme="1"/>
        <rFont val="Times New Roman"/>
        <family val="1"/>
        <charset val="204"/>
      </rPr>
      <t>,</t>
    </r>
  </si>
  <si>
    <t>рад</t>
  </si>
  <si>
    <r>
      <t>&lt;</t>
    </r>
    <r>
      <rPr>
        <sz val="12"/>
        <color theme="1"/>
        <rFont val="Symbol"/>
        <family val="1"/>
        <charset val="2"/>
      </rPr>
      <t>n</t>
    </r>
    <r>
      <rPr>
        <sz val="12"/>
        <color theme="1"/>
        <rFont val="Times New Roman"/>
        <family val="1"/>
        <charset val="204"/>
      </rPr>
      <t>&gt;,</t>
    </r>
  </si>
  <si>
    <t>м/с</t>
  </si>
  <si>
    <r>
      <t>D</t>
    </r>
    <r>
      <rPr>
        <i/>
        <sz val="12"/>
        <color theme="1"/>
        <rFont val="Symbol"/>
        <family val="1"/>
        <charset val="2"/>
      </rPr>
      <t>n</t>
    </r>
    <r>
      <rPr>
        <i/>
        <vertAlign val="subscript"/>
        <sz val="12"/>
        <color theme="1"/>
        <rFont val="Times New Roman"/>
        <family val="1"/>
        <charset val="204"/>
      </rPr>
      <t>i</t>
    </r>
    <r>
      <rPr>
        <vertAlign val="superscript"/>
        <sz val="12"/>
        <color theme="1"/>
        <rFont val="Times New Roman"/>
        <family val="1"/>
        <charset val="204"/>
      </rPr>
      <t>2</t>
    </r>
    <r>
      <rPr>
        <i/>
        <sz val="12"/>
        <color theme="1"/>
        <rFont val="Times New Roman"/>
        <family val="1"/>
        <charset val="204"/>
      </rPr>
      <t>,</t>
    </r>
  </si>
  <si>
    <r>
      <t>(м/с)</t>
    </r>
    <r>
      <rPr>
        <vertAlign val="superscript"/>
        <sz val="12"/>
        <color theme="1"/>
        <rFont val="Times New Roman"/>
        <family val="1"/>
        <charset val="204"/>
      </rPr>
      <t>2</t>
    </r>
  </si>
  <si>
    <r>
      <t>t</t>
    </r>
    <r>
      <rPr>
        <vertAlign val="subscript"/>
        <sz val="12"/>
        <color theme="1"/>
        <rFont val="Symbol"/>
        <family val="1"/>
        <charset val="2"/>
      </rPr>
      <t>a</t>
    </r>
    <r>
      <rPr>
        <vertAlign val="subscript"/>
        <sz val="12"/>
        <color theme="1"/>
        <rFont val="Times New Roman"/>
        <family val="1"/>
        <charset val="204"/>
      </rPr>
      <t>,n</t>
    </r>
  </si>
  <si>
    <r>
      <t>D</t>
    </r>
    <r>
      <rPr>
        <i/>
        <sz val="12"/>
        <color theme="1"/>
        <rFont val="Symbol"/>
        <family val="1"/>
        <charset val="2"/>
      </rPr>
      <t>n</t>
    </r>
    <r>
      <rPr>
        <i/>
        <sz val="12"/>
        <color theme="1"/>
        <rFont val="Times New Roman"/>
        <family val="1"/>
        <charset val="204"/>
      </rPr>
      <t>,</t>
    </r>
  </si>
  <si>
    <r>
      <t>Е,</t>
    </r>
    <r>
      <rPr>
        <sz val="12"/>
        <color theme="1"/>
        <rFont val="Times New Roman"/>
        <family val="1"/>
        <charset val="204"/>
      </rPr>
      <t xml:space="preserve"> %</t>
    </r>
  </si>
  <si>
    <r>
      <t xml:space="preserve">Здвинуті </t>
    </r>
    <r>
      <rPr>
        <i/>
        <sz val="12"/>
        <color theme="1"/>
        <rFont val="Times New Roman"/>
        <family val="1"/>
        <charset val="204"/>
      </rPr>
      <t xml:space="preserve"> </t>
    </r>
  </si>
  <si>
    <t>Роздвинуті</t>
  </si>
  <si>
    <t>Таблиця 1</t>
  </si>
  <si>
    <t>маса кулі m</t>
  </si>
  <si>
    <t>маса насадки m0</t>
  </si>
  <si>
    <t>R1</t>
  </si>
  <si>
    <t>R2</t>
  </si>
  <si>
    <r>
      <t>R</t>
    </r>
    <r>
      <rPr>
        <vertAlign val="subscript"/>
        <sz val="12"/>
        <color theme="1"/>
        <rFont val="Times New Roman"/>
        <family val="1"/>
        <charset val="204"/>
      </rPr>
      <t>2</t>
    </r>
    <r>
      <rPr>
        <sz val="12"/>
        <color theme="1"/>
        <rFont val="Times New Roman"/>
        <family val="1"/>
        <charset val="204"/>
      </rPr>
      <t>=0,09   м.</t>
    </r>
  </si>
  <si>
    <t>n</t>
  </si>
  <si>
    <t>середнє</t>
  </si>
  <si>
    <t xml:space="preserve">         p</t>
  </si>
  <si>
    <t>∞</t>
  </si>
  <si>
    <r>
      <t>R</t>
    </r>
    <r>
      <rPr>
        <vertAlign val="subscript"/>
        <sz val="12"/>
        <color theme="1"/>
        <rFont val="Times New Roman"/>
        <family val="1"/>
        <charset val="204"/>
      </rPr>
      <t>1</t>
    </r>
    <r>
      <rPr>
        <sz val="12"/>
        <color theme="1"/>
        <rFont val="Times New Roman"/>
        <family val="1"/>
        <charset val="204"/>
      </rPr>
      <t>= 0,02   м.</t>
    </r>
  </si>
</sst>
</file>

<file path=xl/styles.xml><?xml version="1.0" encoding="utf-8"?>
<styleSheet xmlns="http://schemas.openxmlformats.org/spreadsheetml/2006/main">
  <numFmts count="2">
    <numFmt numFmtId="164" formatCode="0.00000"/>
    <numFmt numFmtId="165" formatCode="0.00000000"/>
  </numFmts>
  <fonts count="10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i/>
      <sz val="12"/>
      <color theme="1"/>
      <name val="Times New Roman"/>
      <family val="1"/>
      <charset val="204"/>
    </font>
    <font>
      <sz val="12"/>
      <color theme="1"/>
      <name val="Symbol"/>
      <family val="1"/>
      <charset val="2"/>
    </font>
    <font>
      <vertAlign val="subscript"/>
      <sz val="12"/>
      <color theme="1"/>
      <name val="Times New Roman"/>
      <family val="1"/>
      <charset val="204"/>
    </font>
    <font>
      <i/>
      <sz val="12"/>
      <color theme="1"/>
      <name val="Symbol"/>
      <family val="1"/>
      <charset val="2"/>
    </font>
    <font>
      <i/>
      <vertAlign val="subscript"/>
      <sz val="12"/>
      <color theme="1"/>
      <name val="Times New Roman"/>
      <family val="1"/>
      <charset val="204"/>
    </font>
    <font>
      <vertAlign val="superscript"/>
      <sz val="12"/>
      <color theme="1"/>
      <name val="Times New Roman"/>
      <family val="1"/>
      <charset val="204"/>
    </font>
    <font>
      <vertAlign val="subscript"/>
      <sz val="12"/>
      <color theme="1"/>
      <name val="Symbol"/>
      <family val="1"/>
      <charset val="2"/>
    </font>
    <font>
      <sz val="8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 diagonalDown="1">
      <left style="medium">
        <color rgb="FF000000"/>
      </left>
      <right style="medium">
        <color rgb="FF000000"/>
      </right>
      <top style="medium">
        <color rgb="FF000000"/>
      </top>
      <bottom/>
      <diagonal style="thin">
        <color indexed="64"/>
      </diagonal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 diagonalDown="1">
      <left style="medium">
        <color rgb="FF000000"/>
      </left>
      <right style="medium">
        <color rgb="FF000000"/>
      </right>
      <top/>
      <bottom style="medium">
        <color rgb="FF000000"/>
      </bottom>
      <diagonal style="thin">
        <color indexed="64"/>
      </diagonal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medium">
        <color rgb="FF000000"/>
      </right>
      <top/>
      <bottom style="medium">
        <color rgb="FF000000"/>
      </bottom>
      <diagonal/>
    </border>
  </borders>
  <cellStyleXfs count="1">
    <xf numFmtId="0" fontId="0" fillId="0" borderId="0"/>
  </cellStyleXfs>
  <cellXfs count="44">
    <xf numFmtId="0" fontId="0" fillId="0" borderId="0" xfId="0"/>
    <xf numFmtId="0" fontId="2" fillId="0" borderId="4" xfId="0" applyFont="1" applyBorder="1" applyAlignment="1">
      <alignment horizontal="center" wrapText="1"/>
    </xf>
    <xf numFmtId="0" fontId="3" fillId="0" borderId="4" xfId="0" applyFont="1" applyBorder="1" applyAlignment="1">
      <alignment horizontal="center" wrapText="1"/>
    </xf>
    <xf numFmtId="0" fontId="1" fillId="0" borderId="5" xfId="0" applyFont="1" applyBorder="1" applyAlignment="1">
      <alignment horizontal="center" wrapText="1"/>
    </xf>
    <xf numFmtId="0" fontId="0" fillId="0" borderId="6" xfId="0" applyBorder="1" applyAlignment="1">
      <alignment wrapText="1"/>
    </xf>
    <xf numFmtId="0" fontId="1" fillId="0" borderId="4" xfId="0" applyFont="1" applyBorder="1" applyAlignment="1">
      <alignment horizontal="center" wrapText="1"/>
    </xf>
    <xf numFmtId="0" fontId="2" fillId="0" borderId="5" xfId="0" applyFont="1" applyBorder="1" applyAlignment="1">
      <alignment horizontal="center" wrapText="1"/>
    </xf>
    <xf numFmtId="0" fontId="3" fillId="0" borderId="5" xfId="0" applyFont="1" applyBorder="1" applyAlignment="1">
      <alignment horizontal="center" wrapText="1"/>
    </xf>
    <xf numFmtId="0" fontId="1" fillId="0" borderId="6" xfId="0" applyFont="1" applyBorder="1" applyAlignment="1">
      <alignment horizontal="center" wrapText="1"/>
    </xf>
    <xf numFmtId="0" fontId="1" fillId="0" borderId="2" xfId="0" applyFont="1" applyBorder="1" applyAlignment="1">
      <alignment horizontal="justify" vertical="top" wrapText="1"/>
    </xf>
    <xf numFmtId="0" fontId="1" fillId="0" borderId="6" xfId="0" applyFont="1" applyBorder="1" applyAlignment="1">
      <alignment horizontal="center" vertical="top" wrapText="1"/>
    </xf>
    <xf numFmtId="0" fontId="1" fillId="0" borderId="6" xfId="0" applyFont="1" applyBorder="1" applyAlignment="1">
      <alignment horizontal="justify" vertical="top" wrapText="1"/>
    </xf>
    <xf numFmtId="164" fontId="1" fillId="0" borderId="6" xfId="0" applyNumberFormat="1" applyFont="1" applyBorder="1" applyAlignment="1">
      <alignment horizontal="justify" vertical="top" wrapText="1"/>
    </xf>
    <xf numFmtId="165" fontId="1" fillId="0" borderId="6" xfId="0" applyNumberFormat="1" applyFont="1" applyBorder="1" applyAlignment="1">
      <alignment horizontal="justify" vertical="center" wrapText="1"/>
    </xf>
    <xf numFmtId="0" fontId="0" fillId="0" borderId="5" xfId="0" applyBorder="1" applyAlignment="1">
      <alignment wrapText="1"/>
    </xf>
    <xf numFmtId="0" fontId="1" fillId="0" borderId="1" xfId="0" applyFont="1" applyBorder="1" applyAlignment="1">
      <alignment horizontal="justify" vertical="top" wrapText="1"/>
    </xf>
    <xf numFmtId="0" fontId="1" fillId="0" borderId="2" xfId="0" applyFont="1" applyBorder="1" applyAlignment="1">
      <alignment horizontal="justify" vertical="top" wrapText="1"/>
    </xf>
    <xf numFmtId="0" fontId="1" fillId="0" borderId="3" xfId="0" applyFont="1" applyBorder="1" applyAlignment="1">
      <alignment horizontal="justify" vertical="top" wrapText="1"/>
    </xf>
    <xf numFmtId="0" fontId="1" fillId="0" borderId="7" xfId="0" applyFont="1" applyBorder="1" applyAlignment="1">
      <alignment horizontal="center" vertical="top" wrapText="1"/>
    </xf>
    <xf numFmtId="0" fontId="1" fillId="0" borderId="8" xfId="0" applyFont="1" applyBorder="1" applyAlignment="1">
      <alignment horizontal="center" vertical="top" wrapText="1"/>
    </xf>
    <xf numFmtId="0" fontId="1" fillId="0" borderId="9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top" wrapText="1"/>
    </xf>
    <xf numFmtId="0" fontId="1" fillId="0" borderId="3" xfId="0" applyFont="1" applyBorder="1" applyAlignment="1">
      <alignment horizontal="center" vertical="top" wrapText="1"/>
    </xf>
    <xf numFmtId="0" fontId="1" fillId="0" borderId="1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2" fillId="0" borderId="1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1" fillId="0" borderId="1" xfId="0" applyFont="1" applyBorder="1" applyAlignment="1">
      <alignment wrapText="1"/>
    </xf>
    <xf numFmtId="0" fontId="1" fillId="0" borderId="2" xfId="0" applyFont="1" applyBorder="1" applyAlignment="1">
      <alignment wrapText="1"/>
    </xf>
    <xf numFmtId="0" fontId="1" fillId="0" borderId="3" xfId="0" applyFont="1" applyBorder="1" applyAlignment="1">
      <alignment wrapText="1"/>
    </xf>
    <xf numFmtId="0" fontId="9" fillId="0" borderId="0" xfId="0" applyFont="1"/>
    <xf numFmtId="0" fontId="1" fillId="0" borderId="0" xfId="0" applyFont="1" applyFill="1" applyBorder="1" applyAlignment="1">
      <alignment horizontal="center" vertical="top" wrapText="1"/>
    </xf>
    <xf numFmtId="0" fontId="1" fillId="0" borderId="10" xfId="0" applyFont="1" applyBorder="1" applyAlignment="1">
      <alignment horizontal="justify" vertical="top" wrapText="1"/>
    </xf>
    <xf numFmtId="2" fontId="1" fillId="0" borderId="11" xfId="0" applyNumberFormat="1" applyFont="1" applyBorder="1" applyAlignment="1">
      <alignment horizontal="right" vertical="center" wrapText="1"/>
    </xf>
    <xf numFmtId="2" fontId="1" fillId="0" borderId="12" xfId="0" applyNumberFormat="1" applyFont="1" applyBorder="1" applyAlignment="1">
      <alignment horizontal="center" vertical="center" wrapText="1"/>
    </xf>
    <xf numFmtId="2" fontId="1" fillId="0" borderId="13" xfId="0" applyNumberFormat="1" applyFont="1" applyBorder="1" applyAlignment="1">
      <alignment horizontal="justify" vertical="center" wrapText="1"/>
    </xf>
    <xf numFmtId="2" fontId="1" fillId="0" borderId="14" xfId="0" applyNumberFormat="1" applyFont="1" applyBorder="1" applyAlignment="1">
      <alignment horizontal="center" vertical="center" wrapText="1"/>
    </xf>
    <xf numFmtId="0" fontId="1" fillId="0" borderId="14" xfId="0" applyNumberFormat="1" applyFont="1" applyBorder="1" applyAlignment="1">
      <alignment horizontal="center" vertical="center" wrapText="1"/>
    </xf>
    <xf numFmtId="2" fontId="1" fillId="0" borderId="15" xfId="0" applyNumberFormat="1" applyFont="1" applyBorder="1" applyAlignment="1">
      <alignment horizontal="center" vertical="center" wrapText="1"/>
    </xf>
    <xf numFmtId="0" fontId="2" fillId="0" borderId="2" xfId="0" applyFont="1" applyBorder="1" applyAlignment="1">
      <alignment horizontal="center" vertical="top" wrapText="1"/>
    </xf>
    <xf numFmtId="0" fontId="2" fillId="0" borderId="3" xfId="0" applyFont="1" applyBorder="1" applyAlignment="1">
      <alignment horizontal="center" vertical="top" wrapText="1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3.wmf"/><Relationship Id="rId2" Type="http://schemas.openxmlformats.org/officeDocument/2006/relationships/image" Target="../media/image2.wmf"/><Relationship Id="rId1" Type="http://schemas.openxmlformats.org/officeDocument/2006/relationships/image" Target="../media/image1.wmf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5" Type="http://schemas.openxmlformats.org/officeDocument/2006/relationships/oleObject" Target="../embeddings/oleObject3.bin"/><Relationship Id="rId4" Type="http://schemas.openxmlformats.org/officeDocument/2006/relationships/oleObject" Target="../embeddings/oleObject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O30"/>
  <sheetViews>
    <sheetView tabSelected="1" zoomScaleNormal="100" workbookViewId="0">
      <selection activeCell="F16" sqref="F16"/>
    </sheetView>
  </sheetViews>
  <sheetFormatPr defaultRowHeight="15"/>
  <cols>
    <col min="1" max="1" width="13.140625" customWidth="1"/>
    <col min="3" max="5" width="13.140625" bestFit="1" customWidth="1"/>
    <col min="6" max="6" width="14" bestFit="1" customWidth="1"/>
    <col min="7" max="9" width="13.140625" bestFit="1" customWidth="1"/>
    <col min="11" max="12" width="13.140625" bestFit="1" customWidth="1"/>
    <col min="14" max="14" width="17.7109375" customWidth="1"/>
  </cols>
  <sheetData>
    <row r="1" spans="1:15" ht="15.75" thickBot="1">
      <c r="A1" t="s">
        <v>14</v>
      </c>
    </row>
    <row r="2" spans="1:15" ht="20.25">
      <c r="A2" s="24" t="s">
        <v>0</v>
      </c>
      <c r="B2" s="27" t="s">
        <v>1</v>
      </c>
      <c r="C2" s="27" t="s">
        <v>2</v>
      </c>
      <c r="D2" s="2" t="s">
        <v>3</v>
      </c>
      <c r="E2" s="30"/>
      <c r="F2" s="30"/>
      <c r="G2" s="5" t="s">
        <v>5</v>
      </c>
      <c r="H2" s="2" t="s">
        <v>7</v>
      </c>
      <c r="I2" s="30"/>
      <c r="J2" s="5"/>
      <c r="K2" s="5"/>
      <c r="L2" s="1"/>
      <c r="N2" t="s">
        <v>15</v>
      </c>
      <c r="O2">
        <v>1.6000000000000001E-3</v>
      </c>
    </row>
    <row r="3" spans="1:15" ht="20.25">
      <c r="A3" s="25"/>
      <c r="B3" s="28"/>
      <c r="C3" s="28"/>
      <c r="D3" s="3" t="s">
        <v>4</v>
      </c>
      <c r="E3" s="31"/>
      <c r="F3" s="31"/>
      <c r="G3" s="3" t="s">
        <v>6</v>
      </c>
      <c r="H3" s="3" t="s">
        <v>8</v>
      </c>
      <c r="I3" s="31"/>
      <c r="J3" s="6" t="s">
        <v>9</v>
      </c>
      <c r="K3" s="7" t="s">
        <v>10</v>
      </c>
      <c r="L3" s="6" t="s">
        <v>11</v>
      </c>
      <c r="N3" t="s">
        <v>16</v>
      </c>
      <c r="O3">
        <v>0.2</v>
      </c>
    </row>
    <row r="4" spans="1:15" ht="16.5" thickBot="1">
      <c r="A4" s="26"/>
      <c r="B4" s="29"/>
      <c r="C4" s="29"/>
      <c r="D4" s="4"/>
      <c r="E4" s="32"/>
      <c r="F4" s="32"/>
      <c r="G4" s="14"/>
      <c r="H4" s="4"/>
      <c r="I4" s="32"/>
      <c r="J4" s="4"/>
      <c r="K4" s="8" t="s">
        <v>6</v>
      </c>
      <c r="L4" s="4"/>
      <c r="N4" t="s">
        <v>17</v>
      </c>
      <c r="O4">
        <v>0.02</v>
      </c>
    </row>
    <row r="5" spans="1:15" ht="23.25" customHeight="1" thickBot="1">
      <c r="A5" s="9" t="s">
        <v>12</v>
      </c>
      <c r="B5" s="10">
        <v>48.27</v>
      </c>
      <c r="C5" s="11">
        <f>B5/10</f>
        <v>4.827</v>
      </c>
      <c r="D5" s="10">
        <f>D13*PI()/180</f>
        <v>1.1344640137963142</v>
      </c>
      <c r="E5" s="15">
        <f>8*PI()*PI()*O3*(O5^2-O4^2)/(C12^2-C8^2)</f>
        <v>3.7830999189303509E-3</v>
      </c>
      <c r="F5" s="21">
        <f>2*O3*(O5^2-O4^2)/(C12^2-C8^2)*C8^2</f>
        <v>2.2324548769670164E-3</v>
      </c>
      <c r="G5" s="18">
        <f>4*PI()*O3/O2*(O5^2-O4^2)/(C12^2-C8^2)*C7*D7/O4</f>
        <v>99.823593563962973</v>
      </c>
      <c r="H5" s="15">
        <f>(G13-G5)^2</f>
        <v>8.0011052237903062</v>
      </c>
      <c r="I5" s="21">
        <f>SQRT((H5+H9)/5/6)</f>
        <v>0.73034718793143616</v>
      </c>
      <c r="J5" s="21">
        <v>2.6</v>
      </c>
      <c r="K5" s="21">
        <f>I5*J5</f>
        <v>1.8989026886217342</v>
      </c>
      <c r="L5" s="21">
        <f>K5/G13*100</f>
        <v>1.957733135759625</v>
      </c>
      <c r="N5" t="s">
        <v>18</v>
      </c>
      <c r="O5">
        <v>0.09</v>
      </c>
    </row>
    <row r="6" spans="1:15" ht="27" customHeight="1" thickBot="1">
      <c r="A6" s="42" t="s">
        <v>24</v>
      </c>
      <c r="B6" s="10">
        <v>48.28</v>
      </c>
      <c r="C6" s="11">
        <f t="shared" ref="C6:C7" si="0">B6/10</f>
        <v>4.8280000000000003</v>
      </c>
      <c r="D6" s="10">
        <f t="shared" ref="D6:D7" si="1">D14*PI()/180</f>
        <v>1.0995574287564276</v>
      </c>
      <c r="E6" s="16"/>
      <c r="F6" s="22"/>
      <c r="G6" s="19"/>
      <c r="H6" s="16"/>
      <c r="I6" s="22"/>
      <c r="J6" s="22"/>
      <c r="K6" s="22"/>
      <c r="L6" s="22"/>
      <c r="N6" t="s">
        <v>20</v>
      </c>
      <c r="O6">
        <v>10</v>
      </c>
    </row>
    <row r="7" spans="1:15" ht="16.5" thickBot="1">
      <c r="A7" s="42"/>
      <c r="B7" s="10">
        <v>48.25</v>
      </c>
      <c r="C7" s="11">
        <f t="shared" si="0"/>
        <v>4.8250000000000002</v>
      </c>
      <c r="D7" s="10">
        <f t="shared" si="1"/>
        <v>1.0995574287564276</v>
      </c>
      <c r="E7" s="16"/>
      <c r="F7" s="22"/>
      <c r="G7" s="19"/>
      <c r="H7" s="16"/>
      <c r="I7" s="22"/>
      <c r="J7" s="22"/>
      <c r="K7" s="22"/>
      <c r="L7" s="22"/>
    </row>
    <row r="8" spans="1:15" ht="16.5" thickBot="1">
      <c r="A8" s="43"/>
      <c r="B8" s="10" t="s">
        <v>21</v>
      </c>
      <c r="C8" s="12">
        <f>AVERAGE(C5:C7)</f>
        <v>4.8266666666666671</v>
      </c>
      <c r="D8" s="13">
        <f>AVERAGE(D5:D7)</f>
        <v>1.1111929571030565</v>
      </c>
      <c r="E8" s="16"/>
      <c r="F8" s="22"/>
      <c r="G8" s="20"/>
      <c r="H8" s="17"/>
      <c r="I8" s="22"/>
      <c r="J8" s="22"/>
      <c r="K8" s="22"/>
      <c r="L8" s="22"/>
    </row>
    <row r="9" spans="1:15" ht="16.5" thickBot="1">
      <c r="A9" s="9" t="s">
        <v>13</v>
      </c>
      <c r="B9" s="10">
        <v>75.459999999999994</v>
      </c>
      <c r="C9" s="11">
        <f>B9/10</f>
        <v>7.5459999999999994</v>
      </c>
      <c r="D9" s="10">
        <f>D16*PI()/180</f>
        <v>0.66322511575784515</v>
      </c>
      <c r="E9" s="16"/>
      <c r="F9" s="21">
        <f>2*O3*(O5^2-O4^2)/(C12^2-C8^2)*C12^2</f>
        <v>5.3124548769670158E-3</v>
      </c>
      <c r="G9" s="16">
        <f>4*PI()*O3/O2*(O5^2-O4^2)/(C12^2-C8^2)*C9*D9/O4</f>
        <v>94.166348572347232</v>
      </c>
      <c r="H9" s="16">
        <f>(G13-G9)^2</f>
        <v>8.0011052237903861</v>
      </c>
      <c r="I9" s="22"/>
      <c r="J9" s="22"/>
      <c r="K9" s="22"/>
      <c r="L9" s="22"/>
    </row>
    <row r="10" spans="1:15" ht="35.25" customHeight="1" thickBot="1">
      <c r="A10" s="42" t="s">
        <v>19</v>
      </c>
      <c r="B10" s="10">
        <v>72.319999999999993</v>
      </c>
      <c r="C10" s="11">
        <f t="shared" ref="C10:C11" si="2">B10/10</f>
        <v>7.2319999999999993</v>
      </c>
      <c r="D10" s="10">
        <f t="shared" ref="D10:D11" si="3">D17*PI()/180</f>
        <v>0.62831853071795862</v>
      </c>
      <c r="E10" s="16"/>
      <c r="F10" s="22"/>
      <c r="G10" s="16"/>
      <c r="H10" s="16"/>
      <c r="I10" s="22"/>
      <c r="J10" s="22"/>
      <c r="K10" s="22"/>
      <c r="L10" s="22"/>
    </row>
    <row r="11" spans="1:15" ht="16.5" thickBot="1">
      <c r="A11" s="42"/>
      <c r="B11" s="10">
        <v>75.59</v>
      </c>
      <c r="C11" s="11">
        <f t="shared" si="2"/>
        <v>7.5590000000000002</v>
      </c>
      <c r="D11" s="10">
        <f t="shared" si="3"/>
        <v>0.62831853071795862</v>
      </c>
      <c r="E11" s="16"/>
      <c r="F11" s="22"/>
      <c r="G11" s="16"/>
      <c r="H11" s="16"/>
      <c r="I11" s="22"/>
      <c r="J11" s="22"/>
      <c r="K11" s="22"/>
      <c r="L11" s="22"/>
    </row>
    <row r="12" spans="1:15" ht="16.5" thickBot="1">
      <c r="A12" s="43"/>
      <c r="B12" s="10" t="s">
        <v>21</v>
      </c>
      <c r="C12" s="11">
        <f>AVERAGE(C9:C11)</f>
        <v>7.4456666666666669</v>
      </c>
      <c r="D12" s="35">
        <f>AVERAGE(D9:D11)</f>
        <v>0.63995405906458747</v>
      </c>
      <c r="E12" s="17"/>
      <c r="F12" s="23"/>
      <c r="G12" s="17"/>
      <c r="H12" s="17"/>
      <c r="I12" s="23"/>
      <c r="J12" s="23"/>
      <c r="K12" s="23"/>
      <c r="L12" s="23"/>
    </row>
    <row r="13" spans="1:15" ht="15.75">
      <c r="D13" s="34">
        <v>65</v>
      </c>
      <c r="G13">
        <f>AVERAGE(G5:G12)</f>
        <v>96.99497106815511</v>
      </c>
    </row>
    <row r="14" spans="1:15" ht="15.75">
      <c r="D14" s="34">
        <v>63</v>
      </c>
      <c r="I14" s="33"/>
    </row>
    <row r="15" spans="1:15" ht="15.75">
      <c r="D15" s="34">
        <v>63</v>
      </c>
    </row>
    <row r="16" spans="1:15" ht="15.75">
      <c r="D16" s="34">
        <v>38</v>
      </c>
    </row>
    <row r="17" spans="1:9" ht="15.75">
      <c r="D17" s="34">
        <v>36</v>
      </c>
    </row>
    <row r="18" spans="1:9" ht="16.5" thickBot="1">
      <c r="D18" s="34">
        <v>36</v>
      </c>
    </row>
    <row r="19" spans="1:9" ht="15.75">
      <c r="A19" s="36" t="s">
        <v>22</v>
      </c>
      <c r="B19" s="37">
        <v>0.5</v>
      </c>
      <c r="C19" s="37">
        <v>0.6</v>
      </c>
      <c r="D19" s="37">
        <v>0.7</v>
      </c>
      <c r="E19" s="37">
        <v>0.8</v>
      </c>
      <c r="F19" s="37">
        <v>0.9</v>
      </c>
      <c r="G19" s="37">
        <v>0.95</v>
      </c>
      <c r="H19" s="37">
        <v>0.98</v>
      </c>
      <c r="I19" s="37">
        <v>0.999</v>
      </c>
    </row>
    <row r="20" spans="1:9" ht="16.5" thickBot="1">
      <c r="A20" s="38" t="s">
        <v>20</v>
      </c>
      <c r="B20" s="39"/>
      <c r="C20" s="39"/>
      <c r="D20" s="39"/>
      <c r="E20" s="39"/>
      <c r="F20" s="39"/>
      <c r="G20" s="39"/>
      <c r="H20" s="39"/>
      <c r="I20" s="39"/>
    </row>
    <row r="21" spans="1:9" ht="16.5" thickBot="1">
      <c r="A21" s="40">
        <v>2</v>
      </c>
      <c r="B21" s="41">
        <v>1</v>
      </c>
      <c r="C21" s="41">
        <v>1.38</v>
      </c>
      <c r="D21" s="41">
        <v>2</v>
      </c>
      <c r="E21" s="41">
        <v>3.1</v>
      </c>
      <c r="F21" s="41">
        <v>6.3</v>
      </c>
      <c r="G21" s="41">
        <v>12.7</v>
      </c>
      <c r="H21" s="41">
        <v>31.8</v>
      </c>
      <c r="I21" s="41">
        <v>636.6</v>
      </c>
    </row>
    <row r="22" spans="1:9" ht="16.5" thickBot="1">
      <c r="A22" s="40">
        <v>3</v>
      </c>
      <c r="B22" s="41">
        <v>0.82</v>
      </c>
      <c r="C22" s="41">
        <v>1.06</v>
      </c>
      <c r="D22" s="41">
        <v>1.3</v>
      </c>
      <c r="E22" s="41">
        <v>1.9</v>
      </c>
      <c r="F22" s="41">
        <v>2.9</v>
      </c>
      <c r="G22" s="41">
        <v>4.3</v>
      </c>
      <c r="H22" s="41">
        <v>7</v>
      </c>
      <c r="I22" s="41">
        <v>31.6</v>
      </c>
    </row>
    <row r="23" spans="1:9" ht="16.5" thickBot="1">
      <c r="A23" s="40">
        <v>4</v>
      </c>
      <c r="B23" s="41">
        <v>0.77</v>
      </c>
      <c r="C23" s="41">
        <v>0.98</v>
      </c>
      <c r="D23" s="41">
        <v>1.3</v>
      </c>
      <c r="E23" s="41">
        <v>1.6</v>
      </c>
      <c r="F23" s="41">
        <v>2.4</v>
      </c>
      <c r="G23" s="41">
        <v>3.2</v>
      </c>
      <c r="H23" s="41">
        <v>4.5</v>
      </c>
      <c r="I23" s="41">
        <v>12.9</v>
      </c>
    </row>
    <row r="24" spans="1:9" ht="16.5" thickBot="1">
      <c r="A24" s="40">
        <v>5</v>
      </c>
      <c r="B24" s="41">
        <v>0.74</v>
      </c>
      <c r="C24" s="41">
        <v>0.94</v>
      </c>
      <c r="D24" s="41">
        <v>1.2</v>
      </c>
      <c r="E24" s="41">
        <v>1.5</v>
      </c>
      <c r="F24" s="41">
        <v>2.1</v>
      </c>
      <c r="G24" s="41">
        <v>2.8</v>
      </c>
      <c r="H24" s="41">
        <v>3.7</v>
      </c>
      <c r="I24" s="41">
        <v>8.6</v>
      </c>
    </row>
    <row r="25" spans="1:9" ht="16.5" thickBot="1">
      <c r="A25" s="40">
        <v>6</v>
      </c>
      <c r="B25" s="41">
        <v>0.73</v>
      </c>
      <c r="C25" s="41">
        <v>0.92</v>
      </c>
      <c r="D25" s="41">
        <v>1.2</v>
      </c>
      <c r="E25" s="41">
        <v>1.5</v>
      </c>
      <c r="F25" s="41">
        <v>2</v>
      </c>
      <c r="G25" s="41">
        <v>2.6</v>
      </c>
      <c r="H25" s="41">
        <v>3.4</v>
      </c>
      <c r="I25" s="41">
        <v>6.9</v>
      </c>
    </row>
    <row r="26" spans="1:9" ht="16.5" thickBot="1">
      <c r="A26" s="40">
        <v>7</v>
      </c>
      <c r="B26" s="41">
        <v>0.72</v>
      </c>
      <c r="C26" s="41">
        <v>0.9</v>
      </c>
      <c r="D26" s="41">
        <v>1.1000000000000001</v>
      </c>
      <c r="E26" s="41">
        <v>1.4</v>
      </c>
      <c r="F26" s="41">
        <v>1.9</v>
      </c>
      <c r="G26" s="41">
        <v>2.4</v>
      </c>
      <c r="H26" s="41">
        <v>3.1</v>
      </c>
      <c r="I26" s="41">
        <v>6</v>
      </c>
    </row>
    <row r="27" spans="1:9" ht="16.5" thickBot="1">
      <c r="A27" s="40">
        <v>8</v>
      </c>
      <c r="B27" s="41">
        <v>0.71</v>
      </c>
      <c r="C27" s="41">
        <v>0.9</v>
      </c>
      <c r="D27" s="41">
        <v>1.1000000000000001</v>
      </c>
      <c r="E27" s="41">
        <v>1.4</v>
      </c>
      <c r="F27" s="41">
        <v>1.9</v>
      </c>
      <c r="G27" s="41">
        <v>2.4</v>
      </c>
      <c r="H27" s="41">
        <v>3</v>
      </c>
      <c r="I27" s="41">
        <v>5.4</v>
      </c>
    </row>
    <row r="28" spans="1:9" ht="16.5" thickBot="1">
      <c r="A28" s="40">
        <v>9</v>
      </c>
      <c r="B28" s="41">
        <v>0.71</v>
      </c>
      <c r="C28" s="41">
        <v>0.9</v>
      </c>
      <c r="D28" s="41">
        <v>1.1000000000000001</v>
      </c>
      <c r="E28" s="41">
        <v>1.4</v>
      </c>
      <c r="F28" s="41">
        <v>1.9</v>
      </c>
      <c r="G28" s="41">
        <v>2.2999999999999998</v>
      </c>
      <c r="H28" s="41">
        <v>2.9</v>
      </c>
      <c r="I28" s="41">
        <v>5</v>
      </c>
    </row>
    <row r="29" spans="1:9" ht="16.5" thickBot="1">
      <c r="A29" s="40">
        <v>10</v>
      </c>
      <c r="B29" s="41">
        <v>0.7</v>
      </c>
      <c r="C29" s="41">
        <v>0.88</v>
      </c>
      <c r="D29" s="41">
        <v>1.1000000000000001</v>
      </c>
      <c r="E29" s="41">
        <v>1.4</v>
      </c>
      <c r="F29" s="41">
        <v>1.8</v>
      </c>
      <c r="G29" s="41">
        <v>2.2999999999999998</v>
      </c>
      <c r="H29" s="41">
        <v>2.8</v>
      </c>
      <c r="I29" s="41">
        <v>4.8</v>
      </c>
    </row>
    <row r="30" spans="1:9" ht="16.5" thickBot="1">
      <c r="A30" s="40" t="s">
        <v>23</v>
      </c>
      <c r="B30" s="41">
        <v>0.67</v>
      </c>
      <c r="C30" s="41">
        <v>0.84</v>
      </c>
      <c r="D30" s="41">
        <v>1</v>
      </c>
      <c r="E30" s="41">
        <v>1.3</v>
      </c>
      <c r="F30" s="41">
        <v>1.6</v>
      </c>
      <c r="G30" s="41">
        <v>2</v>
      </c>
      <c r="H30" s="41">
        <v>2.2999999999999998</v>
      </c>
      <c r="I30" s="41">
        <v>3.3</v>
      </c>
    </row>
  </sheetData>
  <mergeCells count="27">
    <mergeCell ref="G19:G20"/>
    <mergeCell ref="H19:H20"/>
    <mergeCell ref="I19:I20"/>
    <mergeCell ref="A6:A8"/>
    <mergeCell ref="A10:A12"/>
    <mergeCell ref="B19:B20"/>
    <mergeCell ref="C19:C20"/>
    <mergeCell ref="D19:D20"/>
    <mergeCell ref="E19:E20"/>
    <mergeCell ref="F19:F20"/>
    <mergeCell ref="I2:I4"/>
    <mergeCell ref="I5:I12"/>
    <mergeCell ref="J5:J12"/>
    <mergeCell ref="K5:K12"/>
    <mergeCell ref="L5:L12"/>
    <mergeCell ref="A2:A4"/>
    <mergeCell ref="B2:B4"/>
    <mergeCell ref="C2:C4"/>
    <mergeCell ref="E2:E4"/>
    <mergeCell ref="F2:F4"/>
    <mergeCell ref="E5:E12"/>
    <mergeCell ref="G5:G8"/>
    <mergeCell ref="H5:H8"/>
    <mergeCell ref="G9:G12"/>
    <mergeCell ref="H9:H12"/>
    <mergeCell ref="F5:F8"/>
    <mergeCell ref="F9:F12"/>
  </mergeCells>
  <pageMargins left="0.7" right="0.7" top="0.75" bottom="0.75" header="0.3" footer="0.3"/>
  <pageSetup paperSize="9" orientation="portrait" horizontalDpi="180" verticalDpi="180" r:id="rId1"/>
  <legacyDrawing r:id="rId2"/>
  <oleObjects>
    <oleObject progId="Equation.DSMT4" shapeId="1031" r:id="rId3"/>
    <oleObject progId="Equation.DSMT4" shapeId="1030" r:id="rId4"/>
    <oleObject progId="Equation.3" shapeId="1029" r:id="rId5"/>
  </oleObjec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2011-06-06T00:08:47Z</dcterms:modified>
</cp:coreProperties>
</file>