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95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33" i="2"/>
  <c r="F39"/>
  <c r="F36"/>
  <c r="F30"/>
  <c r="F27"/>
  <c r="F24"/>
  <c r="F42"/>
  <c r="B42"/>
  <c r="G19"/>
  <c r="B19"/>
  <c r="O26"/>
  <c r="O25"/>
  <c r="O24"/>
  <c r="N26"/>
  <c r="N2"/>
  <c r="N4"/>
  <c r="N5"/>
  <c r="N25"/>
  <c r="N24"/>
  <c r="N3"/>
  <c r="N1"/>
  <c r="D44" i="1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2"/>
  <c r="E1"/>
  <c r="E2"/>
  <c r="E3"/>
  <c r="E4"/>
  <c r="E5"/>
  <c r="E6"/>
  <c r="E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8"/>
  <c r="D5"/>
  <c r="D8"/>
  <c r="D11"/>
  <c r="D14"/>
  <c r="D17"/>
  <c r="D20"/>
  <c r="D23"/>
  <c r="D26"/>
  <c r="D29"/>
  <c r="D32"/>
  <c r="D35"/>
  <c r="D38"/>
  <c r="D41"/>
  <c r="D2"/>
  <c r="O5" i="2" l="1"/>
  <c r="O4"/>
  <c r="O3"/>
  <c r="O2"/>
  <c r="O1"/>
  <c r="M20"/>
  <c r="M45"/>
  <c r="M44"/>
  <c r="L24"/>
  <c r="L27"/>
  <c r="L30"/>
  <c r="L33"/>
  <c r="L36"/>
  <c r="L39"/>
  <c r="D30"/>
  <c r="D33"/>
  <c r="D36"/>
  <c r="I39"/>
  <c r="J39" s="1"/>
  <c r="G39"/>
  <c r="D39"/>
  <c r="B39"/>
  <c r="I36"/>
  <c r="J36" s="1"/>
  <c r="G36"/>
  <c r="B36"/>
  <c r="I33"/>
  <c r="J33" s="1"/>
  <c r="G33"/>
  <c r="B33"/>
  <c r="J30"/>
  <c r="I30"/>
  <c r="G30"/>
  <c r="B30"/>
  <c r="I27"/>
  <c r="J27" s="1"/>
  <c r="G27"/>
  <c r="D27"/>
  <c r="B27"/>
  <c r="I24"/>
  <c r="J24" s="1"/>
  <c r="G24"/>
  <c r="D24"/>
  <c r="B24"/>
  <c r="J4"/>
  <c r="J7"/>
  <c r="J10"/>
  <c r="J13"/>
  <c r="J16"/>
  <c r="J1"/>
  <c r="E1"/>
  <c r="E4"/>
  <c r="E7"/>
  <c r="E10"/>
  <c r="E13"/>
  <c r="E16"/>
  <c r="G4"/>
  <c r="G7"/>
  <c r="G10"/>
  <c r="G13"/>
  <c r="G16"/>
  <c r="G1"/>
  <c r="I16"/>
  <c r="I13"/>
  <c r="I10"/>
  <c r="I7"/>
  <c r="I4"/>
  <c r="I1"/>
  <c r="D4"/>
  <c r="D7"/>
  <c r="D10"/>
  <c r="D13"/>
  <c r="D16"/>
  <c r="D1"/>
  <c r="B4"/>
  <c r="B7"/>
  <c r="B10"/>
  <c r="B13"/>
  <c r="B16"/>
  <c r="B1"/>
  <c r="M19" l="1"/>
</calcChain>
</file>

<file path=xl/sharedStrings.xml><?xml version="1.0" encoding="utf-8"?>
<sst xmlns="http://schemas.openxmlformats.org/spreadsheetml/2006/main" count="15" uniqueCount="9">
  <si>
    <t>r1=</t>
  </si>
  <si>
    <t>r2=</t>
  </si>
  <si>
    <t>Mтр=</t>
  </si>
  <si>
    <t>Jmax=</t>
  </si>
  <si>
    <t>Jmin=</t>
  </si>
  <si>
    <t>&lt;Mтр&gt;=</t>
  </si>
  <si>
    <t>&lt;Jmax&gt;=</t>
  </si>
  <si>
    <t>&lt;Jmin&gt;=</t>
  </si>
  <si>
    <t>МИН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</si>
</sst>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zoomScale="75" zoomScaleNormal="75" workbookViewId="0">
      <selection activeCell="F7" sqref="F7"/>
    </sheetView>
  </sheetViews>
  <sheetFormatPr defaultRowHeight="15"/>
  <sheetData>
    <row r="1" spans="1:6">
      <c r="A1" s="6"/>
      <c r="B1" s="5"/>
      <c r="C1" s="5">
        <v>1.696</v>
      </c>
      <c r="E1">
        <f t="shared" ref="E1:E7" si="0">POWER(B1,2)</f>
        <v>0</v>
      </c>
    </row>
    <row r="2" spans="1:6">
      <c r="A2" s="6">
        <v>1</v>
      </c>
      <c r="B2" s="5">
        <v>0.55000000000000004</v>
      </c>
      <c r="C2" s="5">
        <v>1.722</v>
      </c>
      <c r="D2" s="5">
        <f>AVERAGE(C1:C3)</f>
        <v>1.7196666666666669</v>
      </c>
      <c r="E2">
        <f t="shared" si="0"/>
        <v>0.30250000000000005</v>
      </c>
      <c r="F2" s="7">
        <f>POWER(E2,2)*B2</f>
        <v>5.0328437500000017E-2</v>
      </c>
    </row>
    <row r="3" spans="1:6">
      <c r="A3" s="6"/>
      <c r="B3" s="5"/>
      <c r="C3" s="5">
        <v>1.7410000000000001</v>
      </c>
      <c r="D3" s="5"/>
      <c r="E3">
        <f t="shared" si="0"/>
        <v>0</v>
      </c>
      <c r="F3" s="6">
        <f t="shared" ref="F3:F41" si="1">POWER(E3,2)*B3</f>
        <v>0</v>
      </c>
    </row>
    <row r="4" spans="1:6">
      <c r="A4" s="6"/>
      <c r="B4" s="5"/>
      <c r="C4" s="5">
        <v>1.7070000000000001</v>
      </c>
      <c r="D4" s="5"/>
      <c r="E4">
        <f t="shared" si="0"/>
        <v>0</v>
      </c>
      <c r="F4" s="6">
        <f t="shared" si="1"/>
        <v>0</v>
      </c>
    </row>
    <row r="5" spans="1:6">
      <c r="A5" s="6">
        <v>2</v>
      </c>
      <c r="B5" s="5">
        <v>0.52</v>
      </c>
      <c r="C5" s="5">
        <v>1.681</v>
      </c>
      <c r="D5" s="5">
        <f t="shared" ref="D5:D41" si="2">AVERAGE(C4:C6)</f>
        <v>1.6890000000000001</v>
      </c>
      <c r="E5">
        <f t="shared" si="0"/>
        <v>0.27040000000000003</v>
      </c>
      <c r="F5" s="7">
        <f t="shared" si="1"/>
        <v>3.8020403200000011E-2</v>
      </c>
    </row>
    <row r="6" spans="1:6" ht="13.5" customHeight="1">
      <c r="A6" s="6"/>
      <c r="B6" s="5"/>
      <c r="C6" s="5">
        <v>1.679</v>
      </c>
      <c r="D6" s="5"/>
      <c r="E6">
        <f t="shared" si="0"/>
        <v>0</v>
      </c>
      <c r="F6" s="6">
        <f t="shared" si="1"/>
        <v>0</v>
      </c>
    </row>
    <row r="7" spans="1:6" ht="14.25" customHeight="1">
      <c r="A7" s="6"/>
      <c r="B7" s="5"/>
      <c r="C7" s="5">
        <v>1.6879999999999999</v>
      </c>
      <c r="D7" s="5"/>
      <c r="E7">
        <f t="shared" si="0"/>
        <v>0</v>
      </c>
      <c r="F7" s="6">
        <f t="shared" si="1"/>
        <v>0</v>
      </c>
    </row>
    <row r="8" spans="1:6">
      <c r="A8" s="6">
        <v>3</v>
      </c>
      <c r="B8" s="5">
        <v>0.49</v>
      </c>
      <c r="C8" s="5">
        <v>1.653</v>
      </c>
      <c r="D8" s="5">
        <f t="shared" si="2"/>
        <v>1.6743333333333332</v>
      </c>
      <c r="E8">
        <f>POWER(B8,2)</f>
        <v>0.24009999999999998</v>
      </c>
      <c r="F8" s="7">
        <f t="shared" si="1"/>
        <v>2.8247524899999994E-2</v>
      </c>
    </row>
    <row r="9" spans="1:6">
      <c r="A9" s="6"/>
      <c r="B9" s="5"/>
      <c r="C9" s="5">
        <v>1.6819999999999999</v>
      </c>
      <c r="D9" s="5"/>
      <c r="E9">
        <f t="shared" ref="E9:E41" si="3">POWER(B9,2)</f>
        <v>0</v>
      </c>
      <c r="F9" s="6">
        <f t="shared" si="1"/>
        <v>0</v>
      </c>
    </row>
    <row r="10" spans="1:6">
      <c r="A10" s="6"/>
      <c r="B10" s="5"/>
      <c r="C10" s="5">
        <v>1.6659999999999999</v>
      </c>
      <c r="D10" s="5"/>
      <c r="E10">
        <f t="shared" si="3"/>
        <v>0</v>
      </c>
      <c r="F10" s="6">
        <f t="shared" si="1"/>
        <v>0</v>
      </c>
    </row>
    <row r="11" spans="1:6">
      <c r="A11" s="6">
        <v>4</v>
      </c>
      <c r="B11" s="5">
        <v>0.46</v>
      </c>
      <c r="C11" s="5">
        <v>1.619</v>
      </c>
      <c r="D11" s="5">
        <f t="shared" si="2"/>
        <v>1.651</v>
      </c>
      <c r="E11">
        <f t="shared" si="3"/>
        <v>0.21160000000000001</v>
      </c>
      <c r="F11" s="7">
        <f t="shared" si="1"/>
        <v>2.0596297600000004E-2</v>
      </c>
    </row>
    <row r="12" spans="1:6">
      <c r="A12" s="6"/>
      <c r="B12" s="5"/>
      <c r="C12" s="5">
        <v>1.6679999999999999</v>
      </c>
      <c r="D12" s="5"/>
      <c r="E12">
        <f t="shared" si="3"/>
        <v>0</v>
      </c>
      <c r="F12" s="6">
        <f t="shared" si="1"/>
        <v>0</v>
      </c>
    </row>
    <row r="13" spans="1:6">
      <c r="A13" s="6"/>
      <c r="B13" s="5"/>
      <c r="C13" s="5">
        <v>1.6279999999999999</v>
      </c>
      <c r="D13" s="5"/>
      <c r="E13">
        <f t="shared" si="3"/>
        <v>0</v>
      </c>
      <c r="F13" s="6">
        <f t="shared" si="1"/>
        <v>0</v>
      </c>
    </row>
    <row r="14" spans="1:6">
      <c r="A14" s="6">
        <v>5</v>
      </c>
      <c r="B14" s="5">
        <v>0.42</v>
      </c>
      <c r="C14" s="5">
        <v>1.651</v>
      </c>
      <c r="D14" s="5">
        <f t="shared" si="2"/>
        <v>1.6263333333333332</v>
      </c>
      <c r="E14">
        <f t="shared" si="3"/>
        <v>0.17639999999999997</v>
      </c>
      <c r="F14" s="7">
        <f t="shared" si="1"/>
        <v>1.3069123199999996E-2</v>
      </c>
    </row>
    <row r="15" spans="1:6">
      <c r="A15" s="6"/>
      <c r="B15" s="5"/>
      <c r="C15" s="5">
        <v>1.6</v>
      </c>
      <c r="D15" s="5"/>
      <c r="E15">
        <f t="shared" si="3"/>
        <v>0</v>
      </c>
      <c r="F15" s="6">
        <f t="shared" si="1"/>
        <v>0</v>
      </c>
    </row>
    <row r="16" spans="1:6">
      <c r="A16" s="6"/>
      <c r="B16" s="5"/>
      <c r="C16" s="5">
        <v>1.613</v>
      </c>
      <c r="D16" s="5"/>
      <c r="E16">
        <f t="shared" si="3"/>
        <v>0</v>
      </c>
      <c r="F16" s="6">
        <f t="shared" si="1"/>
        <v>0</v>
      </c>
    </row>
    <row r="17" spans="1:6">
      <c r="A17" s="6">
        <v>6</v>
      </c>
      <c r="B17" s="5">
        <v>0.39</v>
      </c>
      <c r="C17" s="5">
        <v>1.609</v>
      </c>
      <c r="D17" s="5">
        <f t="shared" si="2"/>
        <v>1.6193333333333333</v>
      </c>
      <c r="E17">
        <f t="shared" si="3"/>
        <v>0.15210000000000001</v>
      </c>
      <c r="F17" s="7">
        <f t="shared" si="1"/>
        <v>9.0224199000000019E-3</v>
      </c>
    </row>
    <row r="18" spans="1:6">
      <c r="A18" s="6"/>
      <c r="B18" s="5"/>
      <c r="C18" s="5">
        <v>1.6359999999999999</v>
      </c>
      <c r="D18" s="5"/>
      <c r="E18">
        <f t="shared" si="3"/>
        <v>0</v>
      </c>
      <c r="F18" s="6">
        <f t="shared" si="1"/>
        <v>0</v>
      </c>
    </row>
    <row r="19" spans="1:6">
      <c r="A19" s="6"/>
      <c r="B19" s="5"/>
      <c r="C19" s="5">
        <v>1.613</v>
      </c>
      <c r="D19" s="5"/>
      <c r="E19">
        <f t="shared" si="3"/>
        <v>0</v>
      </c>
      <c r="F19" s="6">
        <f t="shared" si="1"/>
        <v>0</v>
      </c>
    </row>
    <row r="20" spans="1:6">
      <c r="A20" s="6">
        <v>7</v>
      </c>
      <c r="B20" s="5">
        <v>0.36</v>
      </c>
      <c r="C20" s="5">
        <v>1.5960000000000001</v>
      </c>
      <c r="D20" s="5">
        <f t="shared" si="2"/>
        <v>1.6116666666666666</v>
      </c>
      <c r="E20">
        <f t="shared" si="3"/>
        <v>0.12959999999999999</v>
      </c>
      <c r="F20" s="7">
        <f t="shared" si="1"/>
        <v>6.0466175999999991E-3</v>
      </c>
    </row>
    <row r="21" spans="1:6">
      <c r="A21" s="6"/>
      <c r="B21" s="5"/>
      <c r="C21" s="5">
        <v>1.6259999999999999</v>
      </c>
      <c r="D21" s="5"/>
      <c r="E21">
        <f t="shared" si="3"/>
        <v>0</v>
      </c>
      <c r="F21" s="6">
        <f t="shared" si="1"/>
        <v>0</v>
      </c>
    </row>
    <row r="22" spans="1:6">
      <c r="A22" s="6"/>
      <c r="B22" s="5"/>
      <c r="C22" s="5">
        <v>1.613</v>
      </c>
      <c r="D22" s="5"/>
      <c r="E22">
        <f t="shared" si="3"/>
        <v>0</v>
      </c>
      <c r="F22" s="6">
        <f t="shared" si="1"/>
        <v>0</v>
      </c>
    </row>
    <row r="23" spans="1:6">
      <c r="A23" s="6">
        <v>8</v>
      </c>
      <c r="B23" s="5">
        <v>0.33</v>
      </c>
      <c r="C23" s="5">
        <v>1.6060000000000001</v>
      </c>
      <c r="D23" s="5">
        <f t="shared" si="2"/>
        <v>1.6093333333333335</v>
      </c>
      <c r="E23">
        <f t="shared" si="3"/>
        <v>0.10890000000000001</v>
      </c>
      <c r="F23" s="7">
        <f t="shared" si="1"/>
        <v>3.9135393000000011E-3</v>
      </c>
    </row>
    <row r="24" spans="1:6">
      <c r="A24" s="6"/>
      <c r="B24" s="5"/>
      <c r="C24" s="5">
        <v>1.609</v>
      </c>
      <c r="D24" s="5"/>
      <c r="E24">
        <f t="shared" si="3"/>
        <v>0</v>
      </c>
      <c r="F24" s="6">
        <f t="shared" si="1"/>
        <v>0</v>
      </c>
    </row>
    <row r="25" spans="1:6">
      <c r="A25" s="6"/>
      <c r="B25" s="5"/>
      <c r="C25" s="5">
        <v>1.61</v>
      </c>
      <c r="D25" s="5"/>
      <c r="E25">
        <f t="shared" si="3"/>
        <v>0</v>
      </c>
      <c r="F25" s="6">
        <f t="shared" si="1"/>
        <v>0</v>
      </c>
    </row>
    <row r="26" spans="1:6">
      <c r="A26" s="6">
        <v>9</v>
      </c>
      <c r="B26" s="5">
        <v>0.3</v>
      </c>
      <c r="C26" s="5">
        <v>1.613</v>
      </c>
      <c r="D26" s="5">
        <f t="shared" si="2"/>
        <v>1.6180000000000001</v>
      </c>
      <c r="E26">
        <f t="shared" si="3"/>
        <v>0.09</v>
      </c>
      <c r="F26" s="7">
        <f t="shared" si="1"/>
        <v>2.4299999999999999E-3</v>
      </c>
    </row>
    <row r="27" spans="1:6">
      <c r="A27" s="6"/>
      <c r="B27" s="5"/>
      <c r="C27" s="5">
        <v>1.631</v>
      </c>
      <c r="D27" s="5"/>
      <c r="E27">
        <f t="shared" si="3"/>
        <v>0</v>
      </c>
      <c r="F27" s="6">
        <f t="shared" si="1"/>
        <v>0</v>
      </c>
    </row>
    <row r="28" spans="1:6">
      <c r="A28" s="6"/>
      <c r="B28" s="5"/>
      <c r="C28" s="5">
        <v>1.637</v>
      </c>
      <c r="D28" s="5"/>
      <c r="E28">
        <f t="shared" si="3"/>
        <v>0</v>
      </c>
      <c r="F28" s="6">
        <f t="shared" si="1"/>
        <v>0</v>
      </c>
    </row>
    <row r="29" spans="1:6">
      <c r="A29" s="6">
        <v>10</v>
      </c>
      <c r="B29" s="5">
        <v>0.255</v>
      </c>
      <c r="C29" s="5">
        <v>1.641</v>
      </c>
      <c r="D29" s="5">
        <f t="shared" si="2"/>
        <v>1.6343333333333334</v>
      </c>
      <c r="E29">
        <f t="shared" si="3"/>
        <v>6.5024999999999999E-2</v>
      </c>
      <c r="F29" s="7">
        <f t="shared" si="1"/>
        <v>1.078203909375E-3</v>
      </c>
    </row>
    <row r="30" spans="1:6">
      <c r="A30" s="6"/>
      <c r="B30" s="5"/>
      <c r="C30" s="5">
        <v>1.625</v>
      </c>
      <c r="D30" s="5"/>
      <c r="E30">
        <f t="shared" si="3"/>
        <v>0</v>
      </c>
      <c r="F30" s="6">
        <f t="shared" si="1"/>
        <v>0</v>
      </c>
    </row>
    <row r="31" spans="1:6">
      <c r="A31" s="6"/>
      <c r="B31" s="5"/>
      <c r="C31" s="5">
        <v>1.6679999999999999</v>
      </c>
      <c r="D31" s="5"/>
      <c r="E31">
        <f t="shared" si="3"/>
        <v>0</v>
      </c>
      <c r="F31" s="6">
        <f t="shared" si="1"/>
        <v>0</v>
      </c>
    </row>
    <row r="32" spans="1:6">
      <c r="A32" s="6">
        <v>11</v>
      </c>
      <c r="B32" s="5">
        <v>0.22500000000000001</v>
      </c>
      <c r="C32" s="5">
        <v>1.647</v>
      </c>
      <c r="D32" s="5">
        <f t="shared" si="2"/>
        <v>1.6613333333333333</v>
      </c>
      <c r="E32">
        <f t="shared" si="3"/>
        <v>5.0625000000000003E-2</v>
      </c>
      <c r="F32" s="7">
        <f t="shared" si="1"/>
        <v>5.7665039062500018E-4</v>
      </c>
    </row>
    <row r="33" spans="1:6">
      <c r="A33" s="6"/>
      <c r="B33" s="5"/>
      <c r="C33" s="5">
        <v>1.669</v>
      </c>
      <c r="D33" s="5"/>
      <c r="E33">
        <f t="shared" si="3"/>
        <v>0</v>
      </c>
      <c r="F33" s="6">
        <f t="shared" si="1"/>
        <v>0</v>
      </c>
    </row>
    <row r="34" spans="1:6">
      <c r="A34" s="6"/>
      <c r="B34" s="5"/>
      <c r="C34" s="5">
        <v>1.7370000000000001</v>
      </c>
      <c r="D34" s="5"/>
      <c r="E34">
        <f t="shared" si="3"/>
        <v>0</v>
      </c>
      <c r="F34" s="6">
        <f t="shared" si="1"/>
        <v>0</v>
      </c>
    </row>
    <row r="35" spans="1:6">
      <c r="A35" s="6">
        <v>12</v>
      </c>
      <c r="B35" s="5">
        <v>0.19500000000000001</v>
      </c>
      <c r="C35" s="5">
        <v>1.706</v>
      </c>
      <c r="D35" s="5">
        <f t="shared" si="2"/>
        <v>1.7256666666666665</v>
      </c>
      <c r="E35">
        <f t="shared" si="3"/>
        <v>3.8025000000000003E-2</v>
      </c>
      <c r="F35" s="7">
        <f t="shared" si="1"/>
        <v>2.8195062187500006E-4</v>
      </c>
    </row>
    <row r="36" spans="1:6">
      <c r="A36" s="6"/>
      <c r="B36" s="5"/>
      <c r="C36" s="5">
        <v>1.734</v>
      </c>
      <c r="D36" s="5"/>
      <c r="E36">
        <f t="shared" si="3"/>
        <v>0</v>
      </c>
      <c r="F36" s="6">
        <f t="shared" si="1"/>
        <v>0</v>
      </c>
    </row>
    <row r="37" spans="1:6">
      <c r="A37" s="6"/>
      <c r="B37" s="5"/>
      <c r="C37" s="5">
        <v>1.9390000000000001</v>
      </c>
      <c r="D37" s="5"/>
      <c r="E37">
        <f t="shared" si="3"/>
        <v>0</v>
      </c>
      <c r="F37" s="6">
        <f t="shared" si="1"/>
        <v>0</v>
      </c>
    </row>
    <row r="38" spans="1:6">
      <c r="A38" s="6">
        <v>13</v>
      </c>
      <c r="B38" s="5">
        <v>0.13500000000000001</v>
      </c>
      <c r="C38" s="5">
        <v>1.9470000000000001</v>
      </c>
      <c r="D38" s="5">
        <f t="shared" si="2"/>
        <v>1.9359999999999999</v>
      </c>
      <c r="E38">
        <f t="shared" si="3"/>
        <v>1.8225000000000002E-2</v>
      </c>
      <c r="F38" s="7">
        <f t="shared" si="1"/>
        <v>4.484033437500001E-5</v>
      </c>
    </row>
    <row r="39" spans="1:6">
      <c r="A39" s="6"/>
      <c r="B39" s="5"/>
      <c r="C39" s="5">
        <v>1.9219999999999999</v>
      </c>
      <c r="D39" s="5"/>
      <c r="E39">
        <f t="shared" si="3"/>
        <v>0</v>
      </c>
      <c r="F39" s="6">
        <f t="shared" si="1"/>
        <v>0</v>
      </c>
    </row>
    <row r="40" spans="1:6">
      <c r="A40" s="6"/>
      <c r="B40" s="5"/>
      <c r="C40" s="5">
        <v>2.4670000000000001</v>
      </c>
      <c r="D40" s="5"/>
      <c r="E40">
        <f t="shared" si="3"/>
        <v>0</v>
      </c>
      <c r="F40" s="6">
        <f t="shared" si="1"/>
        <v>0</v>
      </c>
    </row>
    <row r="41" spans="1:6">
      <c r="A41" s="6">
        <v>14</v>
      </c>
      <c r="B41" s="5">
        <v>7.4999999999999997E-2</v>
      </c>
      <c r="C41" s="5">
        <v>2.4630000000000001</v>
      </c>
      <c r="D41" s="5">
        <f t="shared" si="2"/>
        <v>2.4626666666666668</v>
      </c>
      <c r="E41">
        <f t="shared" si="3"/>
        <v>5.6249999999999998E-3</v>
      </c>
      <c r="F41" s="8">
        <f t="shared" si="1"/>
        <v>2.3730468749999999E-6</v>
      </c>
    </row>
    <row r="42" spans="1:6">
      <c r="C42" s="5">
        <v>2.4580000000000002</v>
      </c>
    </row>
    <row r="44" spans="1:6">
      <c r="C44" t="s">
        <v>8</v>
      </c>
      <c r="D44" s="5">
        <f>MIN(D2:D41)</f>
        <v>1.6093333333333335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5"/>
  <sheetViews>
    <sheetView tabSelected="1" topLeftCell="A29" workbookViewId="0">
      <selection activeCell="H22" sqref="H22"/>
    </sheetView>
  </sheetViews>
  <sheetFormatPr defaultRowHeight="15"/>
  <sheetData>
    <row r="1" spans="1:15" ht="16.5" thickTop="1" thickBot="1">
      <c r="A1" s="13">
        <v>5.5480000000000002E-2</v>
      </c>
      <c r="B1" s="14">
        <f>A1*9.8*$B$21</f>
        <v>1.9029640000000004E-2</v>
      </c>
      <c r="C1" s="1">
        <v>8.3699999999999992</v>
      </c>
      <c r="D1" s="10">
        <f>AVERAGE(C1:C3)</f>
        <v>8.4833333333333325</v>
      </c>
      <c r="E1" s="9">
        <f>2*1/($B$21*POWER(D1,2))</f>
        <v>0.79401533000986446</v>
      </c>
      <c r="F1" s="13">
        <v>5.5480000000000002E-2</v>
      </c>
      <c r="G1" s="13">
        <f>F1*9.8*$G$21</f>
        <v>1.0874080000000001E-2</v>
      </c>
      <c r="H1" s="1">
        <v>16.190000000000001</v>
      </c>
      <c r="I1" s="10">
        <f>AVERAGE(H1:H3)</f>
        <v>16.003333333333334</v>
      </c>
      <c r="J1" s="12">
        <f>2*1/($G$21*POWER(I1,2))</f>
        <v>0.39046229043183867</v>
      </c>
      <c r="N1" s="4">
        <f>(D4-D1)/(E4-E1)</f>
        <v>-3.4292258457408846</v>
      </c>
      <c r="O1" s="4">
        <f>(I4-I1)/(J4-J1)</f>
        <v>-11.748227127716474</v>
      </c>
    </row>
    <row r="2" spans="1:15" ht="15.75" thickBot="1">
      <c r="A2" s="13"/>
      <c r="B2" s="15"/>
      <c r="C2" s="2">
        <v>8.42</v>
      </c>
      <c r="D2" s="11"/>
      <c r="E2" s="9"/>
      <c r="F2" s="13"/>
      <c r="G2" s="13"/>
      <c r="H2" s="2">
        <v>16.170000000000002</v>
      </c>
      <c r="I2" s="11"/>
      <c r="J2" s="12"/>
      <c r="N2">
        <f>(D7-D4)/(E7-E4)</f>
        <v>-1.8007377965273745</v>
      </c>
      <c r="O2">
        <f>(I7-I4)/(J7-J4)</f>
        <v>-5.0841580349358164</v>
      </c>
    </row>
    <row r="3" spans="1:15" ht="15.75" thickBot="1">
      <c r="A3" s="13"/>
      <c r="B3" s="16"/>
      <c r="C3" s="3">
        <v>8.66</v>
      </c>
      <c r="D3" s="11"/>
      <c r="E3" s="9"/>
      <c r="F3" s="13"/>
      <c r="G3" s="13"/>
      <c r="H3" s="3">
        <v>15.65</v>
      </c>
      <c r="I3" s="11"/>
      <c r="J3" s="12"/>
      <c r="N3">
        <f>(D10-D7)/(E10-E7)</f>
        <v>-1.1946571599359201</v>
      </c>
      <c r="O3">
        <f>(I10-I7)/(J10-J7)</f>
        <v>-3.054882903465832</v>
      </c>
    </row>
    <row r="4" spans="1:15" ht="15.75" thickBot="1">
      <c r="A4" s="13">
        <v>0.10216</v>
      </c>
      <c r="B4" s="13">
        <f t="shared" ref="B4" si="0">A4*9.8*$B$21</f>
        <v>3.5040880000000003E-2</v>
      </c>
      <c r="C4" s="1">
        <v>6.05</v>
      </c>
      <c r="D4" s="10">
        <f t="shared" ref="D4" si="1">AVERAGE(C4:C6)</f>
        <v>6.3566666666666665</v>
      </c>
      <c r="E4" s="9">
        <f t="shared" ref="E4" si="2">2*1/($B$21*POWER(D4,2))</f>
        <v>1.4141747369232343</v>
      </c>
      <c r="F4" s="13">
        <v>0.10216</v>
      </c>
      <c r="G4" s="13">
        <f t="shared" ref="G4" si="3">F4*9.8*$G$21</f>
        <v>2.002336E-2</v>
      </c>
      <c r="H4" s="1">
        <v>11.29</v>
      </c>
      <c r="I4" s="10">
        <f t="shared" ref="I4" si="4">AVERAGE(H4:H6)</f>
        <v>11.163333333333334</v>
      </c>
      <c r="J4" s="12">
        <f t="shared" ref="J4" si="5">2*1/($G$21*POWER(I4,2))</f>
        <v>0.80243934427866537</v>
      </c>
      <c r="N4">
        <f>(D13-D10)/(E13-E10)</f>
        <v>-1.1059628486814619</v>
      </c>
      <c r="O4">
        <f>(I13-I10)/(J13-J10)</f>
        <v>-2.4040869980697637</v>
      </c>
    </row>
    <row r="5" spans="1:15" ht="15.75" thickBot="1">
      <c r="A5" s="13"/>
      <c r="B5" s="13"/>
      <c r="C5" s="2">
        <v>6.7</v>
      </c>
      <c r="D5" s="11"/>
      <c r="E5" s="9"/>
      <c r="F5" s="13"/>
      <c r="G5" s="13"/>
      <c r="H5" s="2">
        <v>11.23</v>
      </c>
      <c r="I5" s="11"/>
      <c r="J5" s="12"/>
      <c r="N5">
        <f>(D16-D13)/(E16-E13)</f>
        <v>-1.6421631875377232</v>
      </c>
      <c r="O5">
        <f>(I16-I13)/(J16-J13)</f>
        <v>-3.6644650404480297</v>
      </c>
    </row>
    <row r="6" spans="1:15" ht="15.75" thickBot="1">
      <c r="A6" s="13"/>
      <c r="B6" s="13"/>
      <c r="C6" s="3">
        <v>6.32</v>
      </c>
      <c r="D6" s="11"/>
      <c r="E6" s="9"/>
      <c r="F6" s="13"/>
      <c r="G6" s="13"/>
      <c r="H6" s="3">
        <v>10.97</v>
      </c>
      <c r="I6" s="11"/>
      <c r="J6" s="12"/>
    </row>
    <row r="7" spans="1:15" ht="15.75" thickBot="1">
      <c r="A7" s="13">
        <v>0.15165999999999999</v>
      </c>
      <c r="B7" s="13">
        <f t="shared" ref="B7" si="6">A7*9.8*$B$21</f>
        <v>5.2019380000000004E-2</v>
      </c>
      <c r="C7" s="1">
        <v>5.56</v>
      </c>
      <c r="D7" s="10">
        <f t="shared" ref="D7" si="7">AVERAGE(C7:C9)</f>
        <v>5.4933333333333332</v>
      </c>
      <c r="E7" s="9">
        <f t="shared" ref="E7" si="8">2*1/($B$21*POWER(D7,2))</f>
        <v>1.8936078531704885</v>
      </c>
      <c r="F7" s="13">
        <v>0.15165999999999999</v>
      </c>
      <c r="G7" s="13">
        <f t="shared" ref="G7" si="9">F7*9.8*$G$21</f>
        <v>2.9725359999999999E-2</v>
      </c>
      <c r="H7" s="1">
        <v>9.2200000000000006</v>
      </c>
      <c r="I7" s="10">
        <f t="shared" ref="I7" si="10">AVERAGE(H7:H9)</f>
        <v>9.0900000000000016</v>
      </c>
      <c r="J7" s="12">
        <f t="shared" ref="J7" si="11">2*1/($G$21*POWER(I7,2))</f>
        <v>1.2102420363048401</v>
      </c>
    </row>
    <row r="8" spans="1:15" ht="15.75" thickBot="1">
      <c r="A8" s="13"/>
      <c r="B8" s="13"/>
      <c r="C8" s="2">
        <v>5.51</v>
      </c>
      <c r="D8" s="11"/>
      <c r="E8" s="9"/>
      <c r="F8" s="13"/>
      <c r="G8" s="13"/>
      <c r="H8" s="2">
        <v>9.02</v>
      </c>
      <c r="I8" s="11"/>
      <c r="J8" s="12"/>
    </row>
    <row r="9" spans="1:15" ht="15.75" thickBot="1">
      <c r="A9" s="13"/>
      <c r="B9" s="13"/>
      <c r="C9" s="3">
        <v>5.41</v>
      </c>
      <c r="D9" s="11"/>
      <c r="E9" s="9"/>
      <c r="F9" s="13"/>
      <c r="G9" s="13"/>
      <c r="H9" s="3">
        <v>9.0299999999999994</v>
      </c>
      <c r="I9" s="11"/>
      <c r="J9" s="12"/>
    </row>
    <row r="10" spans="1:15" ht="15.75" thickBot="1">
      <c r="A10" s="13">
        <v>0.21181</v>
      </c>
      <c r="B10" s="13">
        <f t="shared" ref="B10" si="12">A10*9.8*$B$21</f>
        <v>7.2650830000000013E-2</v>
      </c>
      <c r="C10" s="1">
        <v>5</v>
      </c>
      <c r="D10" s="10">
        <f t="shared" ref="D10" si="13">AVERAGE(C10:C12)</f>
        <v>4.833333333333333</v>
      </c>
      <c r="E10" s="9">
        <f t="shared" ref="E10" si="14">2*1/($B$21*POWER(D10,2))</f>
        <v>2.4460676065907934</v>
      </c>
      <c r="F10" s="13">
        <v>0.21181</v>
      </c>
      <c r="G10" s="13">
        <f t="shared" ref="G10" si="15">F10*9.8*$G$21</f>
        <v>4.1514760000000005E-2</v>
      </c>
      <c r="H10" s="1">
        <v>7.97</v>
      </c>
      <c r="I10" s="10">
        <f t="shared" ref="I10" si="16">AVERAGE(H10:H12)</f>
        <v>7.9333333333333336</v>
      </c>
      <c r="J10" s="12">
        <f t="shared" ref="J10" si="17">2*1/($G$21*POWER(I10,2))</f>
        <v>1.5888708424546287</v>
      </c>
    </row>
    <row r="11" spans="1:15" ht="15.75" thickBot="1">
      <c r="A11" s="13"/>
      <c r="B11" s="13"/>
      <c r="C11" s="2">
        <v>5.0599999999999996</v>
      </c>
      <c r="D11" s="11"/>
      <c r="E11" s="9"/>
      <c r="F11" s="13"/>
      <c r="G11" s="13"/>
      <c r="H11" s="2">
        <v>7.96</v>
      </c>
      <c r="I11" s="11"/>
      <c r="J11" s="12"/>
    </row>
    <row r="12" spans="1:15" ht="15.75" thickBot="1">
      <c r="A12" s="13"/>
      <c r="B12" s="13"/>
      <c r="C12" s="3">
        <v>4.4400000000000004</v>
      </c>
      <c r="D12" s="11"/>
      <c r="E12" s="9"/>
      <c r="F12" s="13"/>
      <c r="G12" s="13"/>
      <c r="H12" s="3">
        <v>7.87</v>
      </c>
      <c r="I12" s="11"/>
      <c r="J12" s="12"/>
    </row>
    <row r="13" spans="1:15" ht="15.75" thickBot="1">
      <c r="A13" s="13">
        <v>0.16513</v>
      </c>
      <c r="B13" s="13">
        <f t="shared" ref="B13" si="18">A13*9.8*$B$21</f>
        <v>5.663959000000001E-2</v>
      </c>
      <c r="C13" s="1">
        <v>5.27</v>
      </c>
      <c r="D13" s="10">
        <f t="shared" ref="D13" si="19">AVERAGE(C13:C15)</f>
        <v>5.2133333333333338</v>
      </c>
      <c r="E13" s="9">
        <f t="shared" ref="E13" si="20">2*1/($B$21*POWER(D13,2))</f>
        <v>2.1024755949305103</v>
      </c>
      <c r="F13" s="13">
        <v>0.16513</v>
      </c>
      <c r="G13" s="13">
        <f t="shared" ref="G13" si="21">F13*9.8*$G$21</f>
        <v>3.2365480000000002E-2</v>
      </c>
      <c r="H13" s="1">
        <v>7.5</v>
      </c>
      <c r="I13" s="10">
        <f t="shared" ref="I13" si="22">AVERAGE(H13:H15)</f>
        <v>7.7366666666666672</v>
      </c>
      <c r="J13" s="12">
        <f t="shared" ref="J13" si="23">2*1/($G$21*POWER(I13,2))</f>
        <v>1.6706759796333455</v>
      </c>
    </row>
    <row r="14" spans="1:15" ht="15.75" thickBot="1">
      <c r="A14" s="13"/>
      <c r="B14" s="13"/>
      <c r="C14" s="2">
        <v>5.3</v>
      </c>
      <c r="D14" s="11"/>
      <c r="E14" s="9"/>
      <c r="F14" s="13"/>
      <c r="G14" s="13"/>
      <c r="H14" s="2">
        <v>7.9</v>
      </c>
      <c r="I14" s="11"/>
      <c r="J14" s="12"/>
    </row>
    <row r="15" spans="1:15" ht="15.75" thickBot="1">
      <c r="A15" s="13"/>
      <c r="B15" s="13"/>
      <c r="C15" s="3">
        <v>5.07</v>
      </c>
      <c r="D15" s="11"/>
      <c r="E15" s="9"/>
      <c r="F15" s="13"/>
      <c r="G15" s="13"/>
      <c r="H15" s="3">
        <v>7.81</v>
      </c>
      <c r="I15" s="11"/>
      <c r="J15" s="12"/>
    </row>
    <row r="16" spans="1:15" ht="15.75" thickBot="1">
      <c r="A16" s="13">
        <v>0.11563</v>
      </c>
      <c r="B16" s="13">
        <f t="shared" ref="B16" si="24">A16*9.8*$B$21</f>
        <v>3.966109000000001E-2</v>
      </c>
      <c r="C16" s="1">
        <v>6</v>
      </c>
      <c r="D16" s="10">
        <f t="shared" ref="D16" si="25">AVERAGE(C16:C18)</f>
        <v>6.3066666666666675</v>
      </c>
      <c r="E16" s="9">
        <f t="shared" ref="E16" si="26">2*1/($B$21*POWER(D16,2))</f>
        <v>1.436687114449049</v>
      </c>
      <c r="F16" s="13">
        <v>0.11563</v>
      </c>
      <c r="G16" s="13">
        <f t="shared" ref="G16" si="27">F16*9.8*$G$21</f>
        <v>2.2663480000000003E-2</v>
      </c>
      <c r="H16" s="1">
        <v>10.91</v>
      </c>
      <c r="I16" s="10">
        <f t="shared" ref="I16" si="28">AVERAGE(H16:H18)</f>
        <v>10.593333333333334</v>
      </c>
      <c r="J16" s="12">
        <f t="shared" ref="J16" si="29">2*1/($G$21*POWER(I16,2))</f>
        <v>0.89111698940283668</v>
      </c>
    </row>
    <row r="17" spans="1:15" ht="15.75" thickBot="1">
      <c r="A17" s="13"/>
      <c r="B17" s="13"/>
      <c r="C17" s="2">
        <v>6.82</v>
      </c>
      <c r="D17" s="11"/>
      <c r="E17" s="9"/>
      <c r="F17" s="13"/>
      <c r="G17" s="13"/>
      <c r="H17" s="2">
        <v>10.5</v>
      </c>
      <c r="I17" s="11"/>
      <c r="J17" s="12"/>
    </row>
    <row r="18" spans="1:15" ht="15.75" thickBot="1">
      <c r="A18" s="13"/>
      <c r="B18" s="13"/>
      <c r="C18" s="3">
        <v>6.1</v>
      </c>
      <c r="D18" s="11"/>
      <c r="E18" s="9"/>
      <c r="F18" s="13"/>
      <c r="G18" s="13"/>
      <c r="H18" s="3">
        <v>10.37</v>
      </c>
      <c r="I18" s="11"/>
      <c r="J18" s="12"/>
    </row>
    <row r="19" spans="1:15">
      <c r="A19" t="s">
        <v>2</v>
      </c>
      <c r="B19">
        <f>AVERAGE(B1:B16)</f>
        <v>4.5840235000000007E-2</v>
      </c>
      <c r="F19" t="s">
        <v>2</v>
      </c>
      <c r="G19">
        <f>AVERAGE(G1:G16)</f>
        <v>2.6194420000000006E-2</v>
      </c>
      <c r="L19" t="s">
        <v>5</v>
      </c>
      <c r="M19">
        <f>AVERAGE(B19,G19)</f>
        <v>3.6017327500000008E-2</v>
      </c>
    </row>
    <row r="20" spans="1:15">
      <c r="A20" t="s">
        <v>3</v>
      </c>
      <c r="B20">
        <v>3.42923</v>
      </c>
      <c r="F20" t="s">
        <v>3</v>
      </c>
      <c r="G20">
        <v>11.748200000000001</v>
      </c>
      <c r="L20" t="s">
        <v>6</v>
      </c>
      <c r="M20">
        <f>AVERAGE(B20,G20)</f>
        <v>7.5887150000000005</v>
      </c>
    </row>
    <row r="21" spans="1:15">
      <c r="A21" t="s">
        <v>0</v>
      </c>
      <c r="B21">
        <v>3.5000000000000003E-2</v>
      </c>
      <c r="F21" t="s">
        <v>1</v>
      </c>
      <c r="G21">
        <v>0.02</v>
      </c>
    </row>
    <row r="23" spans="1:15" ht="15.75" thickBot="1"/>
    <row r="24" spans="1:15" ht="15.75" thickBot="1">
      <c r="A24" s="13">
        <v>0.11563</v>
      </c>
      <c r="B24" s="13">
        <f>A24*9.8*$B$21</f>
        <v>3.966109000000001E-2</v>
      </c>
      <c r="C24" s="1">
        <v>2.88</v>
      </c>
      <c r="D24" s="10">
        <f>AVERAGE(C24:C26)</f>
        <v>2.8933333333333331</v>
      </c>
      <c r="E24" s="13">
        <v>0.11563</v>
      </c>
      <c r="F24" s="13">
        <f>55.48*0.1*0.1*0.1</f>
        <v>5.5480000000000008E-2</v>
      </c>
      <c r="G24" s="13">
        <f>F24*9.8*$G$21</f>
        <v>1.0874080000000001E-2</v>
      </c>
      <c r="H24" s="1">
        <v>5.19</v>
      </c>
      <c r="I24" s="10">
        <f>AVERAGE(H24:H26)</f>
        <v>5.1433333333333335</v>
      </c>
      <c r="J24" s="12">
        <f>2*1/($G$21*POWER(I24,2))</f>
        <v>3.7801641347267299</v>
      </c>
      <c r="L24" s="9">
        <f>2*1/($B$21*POWER(D24,2))</f>
        <v>6.8259799831929202</v>
      </c>
      <c r="N24" s="17">
        <f>(D27-D24)/(E27-E24)</f>
        <v>-8.4975721222507801</v>
      </c>
      <c r="O24">
        <f>(I27-I24)/(J27-J24)</f>
        <v>-0.57832927501536346</v>
      </c>
    </row>
    <row r="25" spans="1:15" ht="15.75" thickBot="1">
      <c r="A25" s="13"/>
      <c r="B25" s="13"/>
      <c r="C25" s="2">
        <v>2.96</v>
      </c>
      <c r="D25" s="11"/>
      <c r="E25" s="13"/>
      <c r="F25" s="13"/>
      <c r="G25" s="13"/>
      <c r="H25" s="2">
        <v>5.15</v>
      </c>
      <c r="I25" s="11"/>
      <c r="J25" s="12"/>
      <c r="L25" s="9"/>
      <c r="N25">
        <f>(D33-D30)/(E33-E30)</f>
        <v>-7.3097004671613073</v>
      </c>
      <c r="O25">
        <f>(I33-I30)/(J33-J30)</f>
        <v>-0.37593937089895024</v>
      </c>
    </row>
    <row r="26" spans="1:15" ht="15.75" thickBot="1">
      <c r="A26" s="13"/>
      <c r="B26" s="13"/>
      <c r="C26" s="3">
        <v>2.84</v>
      </c>
      <c r="D26" s="11"/>
      <c r="E26" s="13"/>
      <c r="F26" s="13"/>
      <c r="G26" s="13"/>
      <c r="H26" s="3">
        <v>5.09</v>
      </c>
      <c r="I26" s="11"/>
      <c r="J26" s="12"/>
      <c r="L26" s="9"/>
      <c r="N26">
        <f>(D39-D36)/(E39-E36)</f>
        <v>-25.448028673835132</v>
      </c>
      <c r="O26">
        <f>(I39-I36)/(J39-J36)</f>
        <v>-1.1830423894104811</v>
      </c>
    </row>
    <row r="27" spans="1:15" ht="15.75" thickBot="1">
      <c r="A27" s="13">
        <v>0.16231000000000001</v>
      </c>
      <c r="B27" s="13">
        <f t="shared" ref="B27" si="30">A27*9.8*$B$21</f>
        <v>5.5672330000000013E-2</v>
      </c>
      <c r="C27" s="1">
        <v>2.57</v>
      </c>
      <c r="D27" s="10">
        <f t="shared" ref="D27" si="31">AVERAGE(C27:C29)</f>
        <v>2.4966666666666666</v>
      </c>
      <c r="E27" s="13">
        <v>0.16231000000000001</v>
      </c>
      <c r="F27" s="13">
        <f>102.16*0.1*0.1*0.1</f>
        <v>0.10216000000000001</v>
      </c>
      <c r="G27" s="13">
        <f t="shared" ref="G27" si="32">F27*9.8*$G$21</f>
        <v>2.0023360000000007E-2</v>
      </c>
      <c r="H27" s="1">
        <v>4.5</v>
      </c>
      <c r="I27" s="10">
        <f t="shared" ref="I27" si="33">AVERAGE(H27:H29)</f>
        <v>4.62</v>
      </c>
      <c r="J27" s="12">
        <f t="shared" ref="J27" si="34">2*1/($G$21*POWER(I27,2))</f>
        <v>4.6850696201345556</v>
      </c>
      <c r="L27" s="9">
        <f t="shared" ref="L27" si="35">2*1/($B$21*POWER(D27,2))</f>
        <v>9.1672869439753999</v>
      </c>
    </row>
    <row r="28" spans="1:15" ht="15.75" thickBot="1">
      <c r="A28" s="13"/>
      <c r="B28" s="13"/>
      <c r="C28" s="2">
        <v>2.52</v>
      </c>
      <c r="D28" s="11"/>
      <c r="E28" s="13"/>
      <c r="F28" s="13"/>
      <c r="G28" s="13"/>
      <c r="H28" s="2">
        <v>4.45</v>
      </c>
      <c r="I28" s="11"/>
      <c r="J28" s="12"/>
      <c r="L28" s="9"/>
    </row>
    <row r="29" spans="1:15" ht="15.75" thickBot="1">
      <c r="A29" s="13"/>
      <c r="B29" s="13"/>
      <c r="C29" s="3">
        <v>2.4</v>
      </c>
      <c r="D29" s="11"/>
      <c r="E29" s="13"/>
      <c r="F29" s="13"/>
      <c r="G29" s="13"/>
      <c r="H29" s="3">
        <v>4.91</v>
      </c>
      <c r="I29" s="11"/>
      <c r="J29" s="12"/>
      <c r="L29" s="9"/>
    </row>
    <row r="30" spans="1:15" ht="15.75" thickBot="1">
      <c r="A30" s="13">
        <v>0.21181</v>
      </c>
      <c r="B30" s="13">
        <f t="shared" ref="B30" si="36">A30*9.8*$B$21</f>
        <v>7.2650830000000013E-2</v>
      </c>
      <c r="C30" s="1">
        <v>2.33</v>
      </c>
      <c r="D30" s="10">
        <f t="shared" ref="D30" si="37">AVERAGE(C30:C32)</f>
        <v>2.31</v>
      </c>
      <c r="E30" s="13">
        <v>0.21181</v>
      </c>
      <c r="F30" s="13">
        <f>151.66*0.1*0.1*0.1</f>
        <v>0.15166000000000002</v>
      </c>
      <c r="G30" s="13">
        <f t="shared" ref="G30" si="38">F30*9.8*$G$21</f>
        <v>2.9725360000000006E-2</v>
      </c>
      <c r="H30" s="1">
        <v>4.03</v>
      </c>
      <c r="I30" s="10">
        <f t="shared" ref="I30" si="39">AVERAGE(H30:H32)</f>
        <v>3.9500000000000006</v>
      </c>
      <c r="J30" s="12">
        <f t="shared" ref="J30" si="40">2*1/($G$21*POWER(I30,2))</f>
        <v>6.409229290177854</v>
      </c>
      <c r="L30" s="9">
        <f t="shared" ref="L30" si="41">2*1/($B$21*POWER(D30,2))</f>
        <v>10.708730560307552</v>
      </c>
    </row>
    <row r="31" spans="1:15" ht="15.75" thickBot="1">
      <c r="A31" s="13"/>
      <c r="B31" s="13"/>
      <c r="C31" s="2">
        <v>2.2200000000000002</v>
      </c>
      <c r="D31" s="11"/>
      <c r="E31" s="13"/>
      <c r="F31" s="13"/>
      <c r="G31" s="13"/>
      <c r="H31" s="2">
        <v>3.87</v>
      </c>
      <c r="I31" s="11"/>
      <c r="J31" s="12"/>
      <c r="L31" s="9"/>
    </row>
    <row r="32" spans="1:15" ht="15.75" thickBot="1">
      <c r="A32" s="13"/>
      <c r="B32" s="13"/>
      <c r="C32" s="3">
        <v>2.38</v>
      </c>
      <c r="D32" s="11"/>
      <c r="E32" s="13"/>
      <c r="F32" s="13"/>
      <c r="G32" s="13"/>
      <c r="H32" s="3">
        <v>3.95</v>
      </c>
      <c r="I32" s="11"/>
      <c r="J32" s="12"/>
      <c r="L32" s="9"/>
    </row>
    <row r="33" spans="1:13" ht="15.75" thickBot="1">
      <c r="A33" s="13">
        <v>0.15115999999999999</v>
      </c>
      <c r="B33" s="13">
        <f t="shared" ref="B33" si="42">A33*9.8*$B$21</f>
        <v>5.1847880000000006E-2</v>
      </c>
      <c r="C33" s="1">
        <v>2.84</v>
      </c>
      <c r="D33" s="10">
        <f t="shared" ref="D33" si="43">AVERAGE(C33:C35)</f>
        <v>2.7533333333333334</v>
      </c>
      <c r="E33" s="13">
        <v>0.15115999999999999</v>
      </c>
      <c r="F33" s="13">
        <f>211.81*0.1*0.1*0.1</f>
        <v>0.21181000000000003</v>
      </c>
      <c r="G33" s="13">
        <f t="shared" ref="G33" si="44">F33*9.8*$G$21</f>
        <v>4.1514760000000005E-2</v>
      </c>
      <c r="H33" s="1">
        <v>4.6500000000000004</v>
      </c>
      <c r="I33" s="10">
        <f t="shared" ref="I33" si="45">AVERAGE(H33:H35)</f>
        <v>4.5166666666666666</v>
      </c>
      <c r="J33" s="12">
        <f t="shared" ref="J33" si="46">2*1/($G$21*POWER(I33,2))</f>
        <v>4.9018940373905586</v>
      </c>
      <c r="L33" s="9">
        <f t="shared" ref="L33" si="47">2*1/($B$21*POWER(D33,2))</f>
        <v>7.5377957642612987</v>
      </c>
    </row>
    <row r="34" spans="1:13" ht="15.75" thickBot="1">
      <c r="A34" s="13"/>
      <c r="B34" s="13"/>
      <c r="C34" s="2">
        <v>2.83</v>
      </c>
      <c r="D34" s="11"/>
      <c r="E34" s="13"/>
      <c r="F34" s="13"/>
      <c r="G34" s="13"/>
      <c r="H34" s="2">
        <v>4.63</v>
      </c>
      <c r="I34" s="11"/>
      <c r="J34" s="12"/>
      <c r="L34" s="9"/>
    </row>
    <row r="35" spans="1:13" ht="15.75" thickBot="1">
      <c r="A35" s="13"/>
      <c r="B35" s="13"/>
      <c r="C35" s="3">
        <v>2.59</v>
      </c>
      <c r="D35" s="11"/>
      <c r="E35" s="13"/>
      <c r="F35" s="13"/>
      <c r="G35" s="13"/>
      <c r="H35" s="3">
        <v>4.2699999999999996</v>
      </c>
      <c r="I35" s="11"/>
      <c r="J35" s="12"/>
      <c r="L35" s="9"/>
    </row>
    <row r="36" spans="1:13" ht="15.75" thickBot="1">
      <c r="A36" s="13">
        <v>0.10198</v>
      </c>
      <c r="B36" s="13">
        <f t="shared" ref="B36" si="48">A36*9.8*$B$21</f>
        <v>3.4979140000000006E-2</v>
      </c>
      <c r="C36" s="1">
        <v>3.55</v>
      </c>
      <c r="D36" s="10">
        <f t="shared" ref="D36" si="49">AVERAGE(C36:C38)</f>
        <v>3.2733333333333334</v>
      </c>
      <c r="E36" s="13">
        <v>0.10198</v>
      </c>
      <c r="F36" s="13">
        <f>165.13*0.1*0.1*0.1</f>
        <v>0.16513000000000003</v>
      </c>
      <c r="G36" s="13">
        <f t="shared" ref="G36" si="50">F36*9.8*$G$21</f>
        <v>3.2365480000000009E-2</v>
      </c>
      <c r="H36" s="1">
        <v>5.22</v>
      </c>
      <c r="I36" s="10">
        <f t="shared" ref="I36" si="51">AVERAGE(H36:H38)</f>
        <v>5.2366666666666672</v>
      </c>
      <c r="J36" s="12">
        <f t="shared" ref="J36" si="52">2*1/($G$21*POWER(I36,2))</f>
        <v>3.6466168916966928</v>
      </c>
      <c r="L36" s="9">
        <f t="shared" ref="L36" si="53">2*1/($B$21*POWER(D36,2))</f>
        <v>5.3331215886539614</v>
      </c>
    </row>
    <row r="37" spans="1:13" ht="15.75" thickBot="1">
      <c r="A37" s="13"/>
      <c r="B37" s="13"/>
      <c r="C37" s="2">
        <v>3.2</v>
      </c>
      <c r="D37" s="11"/>
      <c r="E37" s="13"/>
      <c r="F37" s="13"/>
      <c r="G37" s="13"/>
      <c r="H37" s="2">
        <v>5.24</v>
      </c>
      <c r="I37" s="11"/>
      <c r="J37" s="12"/>
      <c r="L37" s="9"/>
    </row>
    <row r="38" spans="1:13" ht="15.75" thickBot="1">
      <c r="A38" s="13"/>
      <c r="B38" s="13"/>
      <c r="C38" s="3">
        <v>3.07</v>
      </c>
      <c r="D38" s="11"/>
      <c r="E38" s="13"/>
      <c r="F38" s="13"/>
      <c r="G38" s="13"/>
      <c r="H38" s="3">
        <v>5.25</v>
      </c>
      <c r="I38" s="11"/>
      <c r="J38" s="12"/>
      <c r="L38" s="9"/>
    </row>
    <row r="39" spans="1:13" ht="15.75" thickBot="1">
      <c r="A39" s="13">
        <v>5.5480000000000002E-2</v>
      </c>
      <c r="B39" s="13">
        <f t="shared" ref="B39" si="54">A39*9.8*$B$21</f>
        <v>1.9029640000000004E-2</v>
      </c>
      <c r="C39" s="1">
        <v>4.66</v>
      </c>
      <c r="D39" s="10">
        <f t="shared" ref="D39" si="55">AVERAGE(C39:C41)</f>
        <v>4.456666666666667</v>
      </c>
      <c r="E39" s="13">
        <v>5.5480000000000002E-2</v>
      </c>
      <c r="F39" s="13">
        <f>115.63*0.1*0.1*0.1</f>
        <v>0.11563000000000001</v>
      </c>
      <c r="G39" s="13">
        <f t="shared" ref="G39" si="56">F39*9.8*$G$21</f>
        <v>2.2663480000000003E-2</v>
      </c>
      <c r="H39" s="1">
        <v>7.5</v>
      </c>
      <c r="I39" s="10">
        <f t="shared" ref="I39" si="57">AVERAGE(H39:H41)</f>
        <v>7.376666666666666</v>
      </c>
      <c r="J39" s="12">
        <f t="shared" ref="J39" si="58">2*1/($G$21*POWER(I39,2))</f>
        <v>1.83772143777608</v>
      </c>
      <c r="L39" s="9">
        <f t="shared" ref="L39" si="59">2*1/($B$21*POWER(D39,2))</f>
        <v>2.8770118204428146</v>
      </c>
    </row>
    <row r="40" spans="1:13" ht="15.75" thickBot="1">
      <c r="A40" s="13"/>
      <c r="B40" s="13"/>
      <c r="C40" s="2">
        <v>4.6500000000000004</v>
      </c>
      <c r="D40" s="11"/>
      <c r="E40" s="13"/>
      <c r="F40" s="13"/>
      <c r="G40" s="13"/>
      <c r="H40" s="2">
        <v>7.52</v>
      </c>
      <c r="I40" s="11"/>
      <c r="J40" s="12"/>
      <c r="L40" s="9"/>
    </row>
    <row r="41" spans="1:13" ht="15.75" thickBot="1">
      <c r="A41" s="13"/>
      <c r="B41" s="13"/>
      <c r="C41" s="3">
        <v>4.0599999999999996</v>
      </c>
      <c r="D41" s="11"/>
      <c r="E41" s="13"/>
      <c r="F41" s="13"/>
      <c r="G41" s="13"/>
      <c r="H41" s="3">
        <v>7.11</v>
      </c>
      <c r="I41" s="11"/>
      <c r="J41" s="12"/>
      <c r="L41" s="9"/>
    </row>
    <row r="42" spans="1:13">
      <c r="A42" t="s">
        <v>2</v>
      </c>
      <c r="B42">
        <f>AVERAGE(B24:B39)</f>
        <v>4.5640151666666684E-2</v>
      </c>
      <c r="E42" t="s">
        <v>2</v>
      </c>
      <c r="F42">
        <f>AVERAGE(F24:F39)</f>
        <v>0.13364500000000001</v>
      </c>
    </row>
    <row r="43" spans="1:13">
      <c r="A43" t="s">
        <v>4</v>
      </c>
      <c r="B43">
        <v>8.5</v>
      </c>
      <c r="E43" t="s">
        <v>4</v>
      </c>
      <c r="F43">
        <v>0.57799999999999996</v>
      </c>
    </row>
    <row r="44" spans="1:13">
      <c r="L44" t="s">
        <v>5</v>
      </c>
      <c r="M44">
        <f>AVERAGE(B42,F42)</f>
        <v>8.9642575833333349E-2</v>
      </c>
    </row>
    <row r="45" spans="1:13">
      <c r="L45" t="s">
        <v>7</v>
      </c>
      <c r="M45">
        <f>AVERAGE(B43,F43)</f>
        <v>4.5389999999999997</v>
      </c>
    </row>
  </sheetData>
  <mergeCells count="102">
    <mergeCell ref="B1:B3"/>
    <mergeCell ref="B4:B6"/>
    <mergeCell ref="B7:B9"/>
    <mergeCell ref="B10:B12"/>
    <mergeCell ref="B13:B15"/>
    <mergeCell ref="B16:B18"/>
    <mergeCell ref="A1:A3"/>
    <mergeCell ref="A4:A6"/>
    <mergeCell ref="A7:A9"/>
    <mergeCell ref="A10:A12"/>
    <mergeCell ref="A13:A15"/>
    <mergeCell ref="A16:A18"/>
    <mergeCell ref="E7:E9"/>
    <mergeCell ref="E10:E12"/>
    <mergeCell ref="E13:E15"/>
    <mergeCell ref="E16:E18"/>
    <mergeCell ref="D1:D3"/>
    <mergeCell ref="D4:D6"/>
    <mergeCell ref="D7:D9"/>
    <mergeCell ref="D10:D12"/>
    <mergeCell ref="D13:D15"/>
    <mergeCell ref="D16:D18"/>
    <mergeCell ref="F1:F3"/>
    <mergeCell ref="G1:G3"/>
    <mergeCell ref="I1:I3"/>
    <mergeCell ref="J1:J3"/>
    <mergeCell ref="F4:F6"/>
    <mergeCell ref="G4:G6"/>
    <mergeCell ref="I4:I6"/>
    <mergeCell ref="J4:J6"/>
    <mergeCell ref="E1:E3"/>
    <mergeCell ref="E4:E6"/>
    <mergeCell ref="F13:F15"/>
    <mergeCell ref="G13:G15"/>
    <mergeCell ref="I13:I15"/>
    <mergeCell ref="J13:J15"/>
    <mergeCell ref="F16:F18"/>
    <mergeCell ref="G16:G18"/>
    <mergeCell ref="I16:I18"/>
    <mergeCell ref="J16:J18"/>
    <mergeCell ref="F7:F9"/>
    <mergeCell ref="G7:G9"/>
    <mergeCell ref="I7:I9"/>
    <mergeCell ref="J7:J9"/>
    <mergeCell ref="F10:F12"/>
    <mergeCell ref="G10:G12"/>
    <mergeCell ref="I10:I12"/>
    <mergeCell ref="J10:J12"/>
    <mergeCell ref="I24:I26"/>
    <mergeCell ref="J24:J26"/>
    <mergeCell ref="A27:A29"/>
    <mergeCell ref="B27:B29"/>
    <mergeCell ref="D27:D29"/>
    <mergeCell ref="E27:E29"/>
    <mergeCell ref="F27:F29"/>
    <mergeCell ref="G27:G29"/>
    <mergeCell ref="I27:I29"/>
    <mergeCell ref="J27:J29"/>
    <mergeCell ref="A24:A26"/>
    <mergeCell ref="B24:B26"/>
    <mergeCell ref="D24:D26"/>
    <mergeCell ref="E24:E26"/>
    <mergeCell ref="F24:F26"/>
    <mergeCell ref="G24:G26"/>
    <mergeCell ref="A33:A35"/>
    <mergeCell ref="B33:B35"/>
    <mergeCell ref="D33:D35"/>
    <mergeCell ref="E33:E35"/>
    <mergeCell ref="F33:F35"/>
    <mergeCell ref="G33:G35"/>
    <mergeCell ref="I33:I35"/>
    <mergeCell ref="J33:J35"/>
    <mergeCell ref="A30:A32"/>
    <mergeCell ref="B30:B32"/>
    <mergeCell ref="D30:D32"/>
    <mergeCell ref="E30:E32"/>
    <mergeCell ref="F30:F32"/>
    <mergeCell ref="G30:G32"/>
    <mergeCell ref="L24:L26"/>
    <mergeCell ref="L27:L29"/>
    <mergeCell ref="L30:L32"/>
    <mergeCell ref="L33:L35"/>
    <mergeCell ref="L36:L38"/>
    <mergeCell ref="L39:L41"/>
    <mergeCell ref="I36:I38"/>
    <mergeCell ref="J36:J38"/>
    <mergeCell ref="A39:A41"/>
    <mergeCell ref="B39:B41"/>
    <mergeCell ref="D39:D41"/>
    <mergeCell ref="E39:E41"/>
    <mergeCell ref="F39:F41"/>
    <mergeCell ref="G39:G41"/>
    <mergeCell ref="I39:I41"/>
    <mergeCell ref="J39:J41"/>
    <mergeCell ref="A36:A38"/>
    <mergeCell ref="B36:B38"/>
    <mergeCell ref="D36:D38"/>
    <mergeCell ref="E36:E38"/>
    <mergeCell ref="F36:F38"/>
    <mergeCell ref="G36:G38"/>
    <mergeCell ref="I30:I32"/>
    <mergeCell ref="J30:J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Fobos</dc:creator>
  <cp:lastModifiedBy>Lenovo</cp:lastModifiedBy>
  <dcterms:created xsi:type="dcterms:W3CDTF">2013-03-13T17:50:12Z</dcterms:created>
  <dcterms:modified xsi:type="dcterms:W3CDTF">2013-03-16T19:50:09Z</dcterms:modified>
</cp:coreProperties>
</file>