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9405"/>
  </bookViews>
  <sheets>
    <sheet name="100" sheetId="1" r:id="rId1"/>
    <sheet name="50" sheetId="3" r:id="rId2"/>
    <sheet name="1.5" sheetId="2" r:id="rId3"/>
  </sheets>
  <calcPr calcId="145621"/>
</workbook>
</file>

<file path=xl/calcChain.xml><?xml version="1.0" encoding="utf-8"?>
<calcChain xmlns="http://schemas.openxmlformats.org/spreadsheetml/2006/main">
  <c r="I88" i="1" l="1"/>
  <c r="G5" i="3"/>
  <c r="G9" i="3"/>
  <c r="G10" i="3"/>
  <c r="G1" i="1"/>
  <c r="I94" i="1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J52" i="3"/>
  <c r="J1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G3" i="1"/>
  <c r="G3" i="3"/>
  <c r="B50" i="3" l="1"/>
  <c r="C50" i="3" s="1"/>
  <c r="D50" i="3" s="1"/>
  <c r="B49" i="3"/>
  <c r="C49" i="3" s="1"/>
  <c r="D49" i="3" s="1"/>
  <c r="B48" i="3"/>
  <c r="C48" i="3" s="1"/>
  <c r="D48" i="3" s="1"/>
  <c r="C47" i="3"/>
  <c r="D47" i="3" s="1"/>
  <c r="B47" i="3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C39" i="3"/>
  <c r="D39" i="3" s="1"/>
  <c r="B39" i="3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B32" i="3"/>
  <c r="C32" i="3" s="1"/>
  <c r="D32" i="3" s="1"/>
  <c r="C31" i="3"/>
  <c r="D31" i="3" s="1"/>
  <c r="B31" i="3"/>
  <c r="B30" i="3"/>
  <c r="C30" i="3" s="1"/>
  <c r="D30" i="3" s="1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C23" i="3"/>
  <c r="D23" i="3" s="1"/>
  <c r="B23" i="3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C15" i="3"/>
  <c r="D15" i="3" s="1"/>
  <c r="B15" i="3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 s="1"/>
  <c r="D9" i="3" s="1"/>
  <c r="B8" i="3"/>
  <c r="C8" i="3" s="1"/>
  <c r="D8" i="3" s="1"/>
  <c r="C7" i="3"/>
  <c r="D7" i="3" s="1"/>
  <c r="B7" i="3"/>
  <c r="B6" i="3"/>
  <c r="C6" i="3" s="1"/>
  <c r="D6" i="3" s="1"/>
  <c r="B5" i="3"/>
  <c r="C5" i="3" s="1"/>
  <c r="D5" i="3" s="1"/>
  <c r="B4" i="3"/>
  <c r="C4" i="3" s="1"/>
  <c r="D4" i="3" s="1"/>
  <c r="B3" i="3"/>
  <c r="C3" i="3" s="1"/>
  <c r="D3" i="3" s="1"/>
  <c r="B2" i="3"/>
  <c r="C2" i="3" s="1"/>
  <c r="D2" i="3" s="1"/>
  <c r="B1" i="3"/>
  <c r="C1" i="3" l="1"/>
  <c r="D1" i="3" s="1"/>
  <c r="D16" i="2"/>
  <c r="F12" i="2"/>
  <c r="D12" i="2"/>
  <c r="F2" i="2"/>
  <c r="F3" i="2"/>
  <c r="F4" i="2"/>
  <c r="F5" i="2"/>
  <c r="F6" i="2"/>
  <c r="F7" i="2"/>
  <c r="F8" i="2"/>
  <c r="F9" i="2"/>
  <c r="F10" i="2"/>
  <c r="F1" i="2"/>
  <c r="E2" i="2"/>
  <c r="E3" i="2"/>
  <c r="E4" i="2"/>
  <c r="E5" i="2"/>
  <c r="E6" i="2"/>
  <c r="E7" i="2"/>
  <c r="E8" i="2"/>
  <c r="E9" i="2"/>
  <c r="E10" i="2"/>
  <c r="E1" i="2"/>
  <c r="D11" i="2"/>
  <c r="D1" i="2"/>
  <c r="D2" i="2"/>
  <c r="D3" i="2"/>
  <c r="D4" i="2"/>
  <c r="D5" i="2"/>
  <c r="D6" i="2"/>
  <c r="D7" i="2"/>
  <c r="D8" i="2"/>
  <c r="D9" i="2"/>
  <c r="D10" i="2"/>
  <c r="C2" i="2"/>
  <c r="C3" i="2"/>
  <c r="C4" i="2"/>
  <c r="C5" i="2"/>
  <c r="C6" i="2"/>
  <c r="C7" i="2"/>
  <c r="C8" i="2"/>
  <c r="C9" i="2"/>
  <c r="C10" i="2"/>
  <c r="C1" i="2"/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" i="1"/>
  <c r="E98" i="1" l="1"/>
  <c r="T98" i="1"/>
  <c r="L98" i="1"/>
  <c r="R98" i="1"/>
  <c r="W98" i="1"/>
  <c r="AA98" i="1"/>
  <c r="K98" i="1"/>
  <c r="M98" i="1"/>
  <c r="O98" i="1"/>
  <c r="Q98" i="1"/>
  <c r="S98" i="1"/>
  <c r="V98" i="1"/>
  <c r="X98" i="1"/>
  <c r="Z98" i="1"/>
  <c r="AB98" i="1"/>
  <c r="J98" i="1"/>
  <c r="N98" i="1"/>
  <c r="P98" i="1"/>
  <c r="U98" i="1"/>
  <c r="Y98" i="1"/>
  <c r="AC98" i="1"/>
  <c r="E94" i="1"/>
  <c r="T94" i="1"/>
  <c r="J94" i="1"/>
  <c r="P94" i="1"/>
  <c r="U94" i="1"/>
  <c r="AA94" i="1"/>
  <c r="K94" i="1"/>
  <c r="M94" i="1"/>
  <c r="O94" i="1"/>
  <c r="Q94" i="1"/>
  <c r="S94" i="1"/>
  <c r="V94" i="1"/>
  <c r="X94" i="1"/>
  <c r="Z94" i="1"/>
  <c r="AB94" i="1"/>
  <c r="L94" i="1"/>
  <c r="N94" i="1"/>
  <c r="R94" i="1"/>
  <c r="W94" i="1"/>
  <c r="Y94" i="1"/>
  <c r="AC94" i="1"/>
  <c r="E92" i="1"/>
  <c r="T92" i="1"/>
  <c r="L92" i="1"/>
  <c r="R92" i="1"/>
  <c r="Y92" i="1"/>
  <c r="AC92" i="1"/>
  <c r="K92" i="1"/>
  <c r="M92" i="1"/>
  <c r="O92" i="1"/>
  <c r="Q92" i="1"/>
  <c r="S92" i="1"/>
  <c r="V92" i="1"/>
  <c r="X92" i="1"/>
  <c r="Z92" i="1"/>
  <c r="AB92" i="1"/>
  <c r="J92" i="1"/>
  <c r="N92" i="1"/>
  <c r="P92" i="1"/>
  <c r="U92" i="1"/>
  <c r="W92" i="1"/>
  <c r="AA92" i="1"/>
  <c r="E88" i="1"/>
  <c r="T88" i="1"/>
  <c r="J88" i="1"/>
  <c r="P88" i="1"/>
  <c r="U88" i="1"/>
  <c r="AA88" i="1"/>
  <c r="K88" i="1"/>
  <c r="M88" i="1"/>
  <c r="O88" i="1"/>
  <c r="Q88" i="1"/>
  <c r="S88" i="1"/>
  <c r="V88" i="1"/>
  <c r="X88" i="1"/>
  <c r="Z88" i="1"/>
  <c r="AB88" i="1"/>
  <c r="L88" i="1"/>
  <c r="N88" i="1"/>
  <c r="R88" i="1"/>
  <c r="W88" i="1"/>
  <c r="Y88" i="1"/>
  <c r="AC88" i="1"/>
  <c r="E84" i="1"/>
  <c r="T84" i="1"/>
  <c r="J84" i="1"/>
  <c r="L84" i="1"/>
  <c r="N84" i="1"/>
  <c r="P84" i="1"/>
  <c r="R84" i="1"/>
  <c r="U84" i="1"/>
  <c r="W84" i="1"/>
  <c r="Y84" i="1"/>
  <c r="AA84" i="1"/>
  <c r="K84" i="1"/>
  <c r="M84" i="1"/>
  <c r="O84" i="1"/>
  <c r="Q84" i="1"/>
  <c r="S84" i="1"/>
  <c r="V84" i="1"/>
  <c r="X84" i="1"/>
  <c r="Z84" i="1"/>
  <c r="AB84" i="1"/>
  <c r="AC84" i="1"/>
  <c r="E82" i="1"/>
  <c r="T82" i="1"/>
  <c r="J82" i="1"/>
  <c r="L82" i="1"/>
  <c r="N82" i="1"/>
  <c r="P82" i="1"/>
  <c r="R82" i="1"/>
  <c r="U82" i="1"/>
  <c r="W82" i="1"/>
  <c r="Y82" i="1"/>
  <c r="AA82" i="1"/>
  <c r="AC82" i="1"/>
  <c r="K82" i="1"/>
  <c r="M82" i="1"/>
  <c r="O82" i="1"/>
  <c r="Q82" i="1"/>
  <c r="S82" i="1"/>
  <c r="V82" i="1"/>
  <c r="X82" i="1"/>
  <c r="Z82" i="1"/>
  <c r="AB82" i="1"/>
  <c r="E78" i="1"/>
  <c r="T78" i="1"/>
  <c r="K78" i="1"/>
  <c r="M78" i="1"/>
  <c r="O78" i="1"/>
  <c r="Q78" i="1"/>
  <c r="S78" i="1"/>
  <c r="V78" i="1"/>
  <c r="X78" i="1"/>
  <c r="Z78" i="1"/>
  <c r="AB78" i="1"/>
  <c r="J78" i="1"/>
  <c r="L78" i="1"/>
  <c r="N78" i="1"/>
  <c r="P78" i="1"/>
  <c r="R78" i="1"/>
  <c r="U78" i="1"/>
  <c r="W78" i="1"/>
  <c r="Y78" i="1"/>
  <c r="AA78" i="1"/>
  <c r="AC78" i="1"/>
  <c r="E76" i="1"/>
  <c r="T76" i="1"/>
  <c r="K76" i="1"/>
  <c r="M76" i="1"/>
  <c r="O76" i="1"/>
  <c r="Q76" i="1"/>
  <c r="S76" i="1"/>
  <c r="V76" i="1"/>
  <c r="X76" i="1"/>
  <c r="Z76" i="1"/>
  <c r="AB76" i="1"/>
  <c r="J76" i="1"/>
  <c r="L76" i="1"/>
  <c r="N76" i="1"/>
  <c r="P76" i="1"/>
  <c r="R76" i="1"/>
  <c r="U76" i="1"/>
  <c r="W76" i="1"/>
  <c r="Y76" i="1"/>
  <c r="AA76" i="1"/>
  <c r="AC76" i="1"/>
  <c r="E74" i="1"/>
  <c r="T74" i="1"/>
  <c r="K74" i="1"/>
  <c r="M74" i="1"/>
  <c r="O74" i="1"/>
  <c r="Q74" i="1"/>
  <c r="S74" i="1"/>
  <c r="V74" i="1"/>
  <c r="X74" i="1"/>
  <c r="Z74" i="1"/>
  <c r="AB74" i="1"/>
  <c r="J74" i="1"/>
  <c r="L74" i="1"/>
  <c r="N74" i="1"/>
  <c r="P74" i="1"/>
  <c r="R74" i="1"/>
  <c r="U74" i="1"/>
  <c r="W74" i="1"/>
  <c r="Y74" i="1"/>
  <c r="AA74" i="1"/>
  <c r="AC74" i="1"/>
  <c r="E72" i="1"/>
  <c r="T72" i="1"/>
  <c r="J72" i="1"/>
  <c r="L72" i="1"/>
  <c r="N72" i="1"/>
  <c r="P72" i="1"/>
  <c r="R72" i="1"/>
  <c r="U72" i="1"/>
  <c r="W72" i="1"/>
  <c r="Y72" i="1"/>
  <c r="AA72" i="1"/>
  <c r="AC72" i="1"/>
  <c r="K72" i="1"/>
  <c r="M72" i="1"/>
  <c r="O72" i="1"/>
  <c r="Q72" i="1"/>
  <c r="S72" i="1"/>
  <c r="V72" i="1"/>
  <c r="X72" i="1"/>
  <c r="Z72" i="1"/>
  <c r="AB72" i="1"/>
  <c r="E70" i="1"/>
  <c r="T70" i="1"/>
  <c r="K70" i="1"/>
  <c r="M70" i="1"/>
  <c r="O70" i="1"/>
  <c r="Q70" i="1"/>
  <c r="S70" i="1"/>
  <c r="V70" i="1"/>
  <c r="X70" i="1"/>
  <c r="Z70" i="1"/>
  <c r="AB70" i="1"/>
  <c r="J70" i="1"/>
  <c r="N70" i="1"/>
  <c r="R70" i="1"/>
  <c r="W70" i="1"/>
  <c r="AA70" i="1"/>
  <c r="L70" i="1"/>
  <c r="P70" i="1"/>
  <c r="U70" i="1"/>
  <c r="Y70" i="1"/>
  <c r="AC70" i="1"/>
  <c r="E66" i="1"/>
  <c r="T66" i="1"/>
  <c r="K66" i="1"/>
  <c r="M66" i="1"/>
  <c r="O66" i="1"/>
  <c r="Q66" i="1"/>
  <c r="S66" i="1"/>
  <c r="V66" i="1"/>
  <c r="X66" i="1"/>
  <c r="Z66" i="1"/>
  <c r="AB66" i="1"/>
  <c r="J66" i="1"/>
  <c r="N66" i="1"/>
  <c r="R66" i="1"/>
  <c r="W66" i="1"/>
  <c r="AA66" i="1"/>
  <c r="L66" i="1"/>
  <c r="P66" i="1"/>
  <c r="U66" i="1"/>
  <c r="Y66" i="1"/>
  <c r="AC66" i="1"/>
  <c r="E64" i="1"/>
  <c r="T64" i="1"/>
  <c r="K64" i="1"/>
  <c r="M64" i="1"/>
  <c r="O64" i="1"/>
  <c r="Q64" i="1"/>
  <c r="S64" i="1"/>
  <c r="V64" i="1"/>
  <c r="X64" i="1"/>
  <c r="Z64" i="1"/>
  <c r="AB64" i="1"/>
  <c r="L64" i="1"/>
  <c r="P64" i="1"/>
  <c r="U64" i="1"/>
  <c r="Y64" i="1"/>
  <c r="AC64" i="1"/>
  <c r="J64" i="1"/>
  <c r="N64" i="1"/>
  <c r="R64" i="1"/>
  <c r="W64" i="1"/>
  <c r="AA64" i="1"/>
  <c r="E62" i="1"/>
  <c r="T62" i="1"/>
  <c r="J62" i="1"/>
  <c r="L62" i="1"/>
  <c r="N62" i="1"/>
  <c r="P62" i="1"/>
  <c r="R62" i="1"/>
  <c r="U62" i="1"/>
  <c r="W62" i="1"/>
  <c r="Y62" i="1"/>
  <c r="AA62" i="1"/>
  <c r="AC62" i="1"/>
  <c r="K62" i="1"/>
  <c r="M62" i="1"/>
  <c r="O62" i="1"/>
  <c r="Q62" i="1"/>
  <c r="S62" i="1"/>
  <c r="V62" i="1"/>
  <c r="X62" i="1"/>
  <c r="Z62" i="1"/>
  <c r="AB62" i="1"/>
  <c r="E60" i="1"/>
  <c r="T60" i="1"/>
  <c r="J60" i="1"/>
  <c r="L60" i="1"/>
  <c r="N60" i="1"/>
  <c r="P60" i="1"/>
  <c r="R60" i="1"/>
  <c r="U60" i="1"/>
  <c r="W60" i="1"/>
  <c r="Y60" i="1"/>
  <c r="AA60" i="1"/>
  <c r="AC60" i="1"/>
  <c r="K60" i="1"/>
  <c r="M60" i="1"/>
  <c r="O60" i="1"/>
  <c r="Q60" i="1"/>
  <c r="S60" i="1"/>
  <c r="V60" i="1"/>
  <c r="X60" i="1"/>
  <c r="Z60" i="1"/>
  <c r="AB60" i="1"/>
  <c r="E58" i="1"/>
  <c r="T58" i="1"/>
  <c r="J58" i="1"/>
  <c r="L58" i="1"/>
  <c r="N58" i="1"/>
  <c r="P58" i="1"/>
  <c r="R58" i="1"/>
  <c r="U58" i="1"/>
  <c r="W58" i="1"/>
  <c r="Y58" i="1"/>
  <c r="AA58" i="1"/>
  <c r="AC58" i="1"/>
  <c r="K58" i="1"/>
  <c r="M58" i="1"/>
  <c r="O58" i="1"/>
  <c r="Q58" i="1"/>
  <c r="S58" i="1"/>
  <c r="V58" i="1"/>
  <c r="X58" i="1"/>
  <c r="Z58" i="1"/>
  <c r="AB58" i="1"/>
  <c r="E56" i="1"/>
  <c r="T56" i="1"/>
  <c r="J56" i="1"/>
  <c r="L56" i="1"/>
  <c r="N56" i="1"/>
  <c r="P56" i="1"/>
  <c r="R56" i="1"/>
  <c r="U56" i="1"/>
  <c r="W56" i="1"/>
  <c r="Y56" i="1"/>
  <c r="AA56" i="1"/>
  <c r="AC56" i="1"/>
  <c r="K56" i="1"/>
  <c r="M56" i="1"/>
  <c r="O56" i="1"/>
  <c r="Q56" i="1"/>
  <c r="S56" i="1"/>
  <c r="V56" i="1"/>
  <c r="X56" i="1"/>
  <c r="Z56" i="1"/>
  <c r="AB56" i="1"/>
  <c r="E54" i="1"/>
  <c r="T54" i="1"/>
  <c r="J54" i="1"/>
  <c r="L54" i="1"/>
  <c r="N54" i="1"/>
  <c r="P54" i="1"/>
  <c r="R54" i="1"/>
  <c r="U54" i="1"/>
  <c r="W54" i="1"/>
  <c r="Y54" i="1"/>
  <c r="AA54" i="1"/>
  <c r="AC54" i="1"/>
  <c r="K54" i="1"/>
  <c r="M54" i="1"/>
  <c r="O54" i="1"/>
  <c r="Q54" i="1"/>
  <c r="S54" i="1"/>
  <c r="V54" i="1"/>
  <c r="X54" i="1"/>
  <c r="Z54" i="1"/>
  <c r="AB54" i="1"/>
  <c r="E52" i="1"/>
  <c r="T52" i="1"/>
  <c r="J52" i="1"/>
  <c r="L52" i="1"/>
  <c r="N52" i="1"/>
  <c r="P52" i="1"/>
  <c r="R52" i="1"/>
  <c r="U52" i="1"/>
  <c r="W52" i="1"/>
  <c r="Y52" i="1"/>
  <c r="AA52" i="1"/>
  <c r="AC52" i="1"/>
  <c r="K52" i="1"/>
  <c r="M52" i="1"/>
  <c r="O52" i="1"/>
  <c r="Q52" i="1"/>
  <c r="S52" i="1"/>
  <c r="V52" i="1"/>
  <c r="X52" i="1"/>
  <c r="Z52" i="1"/>
  <c r="AB52" i="1"/>
  <c r="E50" i="1"/>
  <c r="T50" i="1"/>
  <c r="J50" i="1"/>
  <c r="L50" i="1"/>
  <c r="N50" i="1"/>
  <c r="P50" i="1"/>
  <c r="R50" i="1"/>
  <c r="U50" i="1"/>
  <c r="W50" i="1"/>
  <c r="Y50" i="1"/>
  <c r="AA50" i="1"/>
  <c r="AC50" i="1"/>
  <c r="K50" i="1"/>
  <c r="M50" i="1"/>
  <c r="O50" i="1"/>
  <c r="Q50" i="1"/>
  <c r="S50" i="1"/>
  <c r="V50" i="1"/>
  <c r="X50" i="1"/>
  <c r="Z50" i="1"/>
  <c r="AB50" i="1"/>
  <c r="E48" i="1"/>
  <c r="T48" i="1"/>
  <c r="J48" i="1"/>
  <c r="L48" i="1"/>
  <c r="N48" i="1"/>
  <c r="M48" i="1"/>
  <c r="P48" i="1"/>
  <c r="R48" i="1"/>
  <c r="U48" i="1"/>
  <c r="W48" i="1"/>
  <c r="Y48" i="1"/>
  <c r="AA48" i="1"/>
  <c r="AC48" i="1"/>
  <c r="K48" i="1"/>
  <c r="O48" i="1"/>
  <c r="Q48" i="1"/>
  <c r="S48" i="1"/>
  <c r="V48" i="1"/>
  <c r="X48" i="1"/>
  <c r="Z48" i="1"/>
  <c r="AB48" i="1"/>
  <c r="E46" i="1"/>
  <c r="T46" i="1"/>
  <c r="J46" i="1"/>
  <c r="L46" i="1"/>
  <c r="N46" i="1"/>
  <c r="P46" i="1"/>
  <c r="R46" i="1"/>
  <c r="U46" i="1"/>
  <c r="W46" i="1"/>
  <c r="Y46" i="1"/>
  <c r="AA46" i="1"/>
  <c r="AC46" i="1"/>
  <c r="K46" i="1"/>
  <c r="O46" i="1"/>
  <c r="S46" i="1"/>
  <c r="X46" i="1"/>
  <c r="AB46" i="1"/>
  <c r="M46" i="1"/>
  <c r="Q46" i="1"/>
  <c r="V46" i="1"/>
  <c r="Z46" i="1"/>
  <c r="E44" i="1"/>
  <c r="T44" i="1"/>
  <c r="J44" i="1"/>
  <c r="L44" i="1"/>
  <c r="N44" i="1"/>
  <c r="P44" i="1"/>
  <c r="R44" i="1"/>
  <c r="U44" i="1"/>
  <c r="W44" i="1"/>
  <c r="Y44" i="1"/>
  <c r="AA44" i="1"/>
  <c r="AC44" i="1"/>
  <c r="M44" i="1"/>
  <c r="Q44" i="1"/>
  <c r="V44" i="1"/>
  <c r="Z44" i="1"/>
  <c r="K44" i="1"/>
  <c r="O44" i="1"/>
  <c r="S44" i="1"/>
  <c r="X44" i="1"/>
  <c r="AB44" i="1"/>
  <c r="E42" i="1"/>
  <c r="T42" i="1"/>
  <c r="K42" i="1"/>
  <c r="M42" i="1"/>
  <c r="O42" i="1"/>
  <c r="J42" i="1"/>
  <c r="N42" i="1"/>
  <c r="Q42" i="1"/>
  <c r="S42" i="1"/>
  <c r="V42" i="1"/>
  <c r="X42" i="1"/>
  <c r="Z42" i="1"/>
  <c r="AB42" i="1"/>
  <c r="L42" i="1"/>
  <c r="P42" i="1"/>
  <c r="R42" i="1"/>
  <c r="U42" i="1"/>
  <c r="W42" i="1"/>
  <c r="Y42" i="1"/>
  <c r="AA42" i="1"/>
  <c r="AC42" i="1"/>
  <c r="E40" i="1"/>
  <c r="T40" i="1"/>
  <c r="K40" i="1"/>
  <c r="M40" i="1"/>
  <c r="O40" i="1"/>
  <c r="Q40" i="1"/>
  <c r="S40" i="1"/>
  <c r="V40" i="1"/>
  <c r="X40" i="1"/>
  <c r="Z40" i="1"/>
  <c r="AB40" i="1"/>
  <c r="L40" i="1"/>
  <c r="P40" i="1"/>
  <c r="U40" i="1"/>
  <c r="Y40" i="1"/>
  <c r="AC40" i="1"/>
  <c r="J40" i="1"/>
  <c r="N40" i="1"/>
  <c r="R40" i="1"/>
  <c r="W40" i="1"/>
  <c r="AA40" i="1"/>
  <c r="E38" i="1"/>
  <c r="T38" i="1"/>
  <c r="K38" i="1"/>
  <c r="M38" i="1"/>
  <c r="O38" i="1"/>
  <c r="Q38" i="1"/>
  <c r="S38" i="1"/>
  <c r="V38" i="1"/>
  <c r="X38" i="1"/>
  <c r="Z38" i="1"/>
  <c r="AB38" i="1"/>
  <c r="J38" i="1"/>
  <c r="N38" i="1"/>
  <c r="R38" i="1"/>
  <c r="W38" i="1"/>
  <c r="AA38" i="1"/>
  <c r="L38" i="1"/>
  <c r="P38" i="1"/>
  <c r="U38" i="1"/>
  <c r="Y38" i="1"/>
  <c r="AC38" i="1"/>
  <c r="E36" i="1"/>
  <c r="T36" i="1"/>
  <c r="K36" i="1"/>
  <c r="M36" i="1"/>
  <c r="O36" i="1"/>
  <c r="Q36" i="1"/>
  <c r="S36" i="1"/>
  <c r="V36" i="1"/>
  <c r="X36" i="1"/>
  <c r="Z36" i="1"/>
  <c r="AB36" i="1"/>
  <c r="L36" i="1"/>
  <c r="P36" i="1"/>
  <c r="U36" i="1"/>
  <c r="Y36" i="1"/>
  <c r="AC36" i="1"/>
  <c r="J36" i="1"/>
  <c r="N36" i="1"/>
  <c r="R36" i="1"/>
  <c r="W36" i="1"/>
  <c r="AA36" i="1"/>
  <c r="E34" i="1"/>
  <c r="T34" i="1"/>
  <c r="K34" i="1"/>
  <c r="M34" i="1"/>
  <c r="O34" i="1"/>
  <c r="Q34" i="1"/>
  <c r="S34" i="1"/>
  <c r="V34" i="1"/>
  <c r="X34" i="1"/>
  <c r="Z34" i="1"/>
  <c r="AB34" i="1"/>
  <c r="J34" i="1"/>
  <c r="N34" i="1"/>
  <c r="R34" i="1"/>
  <c r="W34" i="1"/>
  <c r="AA34" i="1"/>
  <c r="L34" i="1"/>
  <c r="P34" i="1"/>
  <c r="U34" i="1"/>
  <c r="Y34" i="1"/>
  <c r="AC34" i="1"/>
  <c r="E32" i="1"/>
  <c r="K32" i="1"/>
  <c r="M32" i="1"/>
  <c r="O32" i="1"/>
  <c r="Q32" i="1"/>
  <c r="S32" i="1"/>
  <c r="U32" i="1"/>
  <c r="W32" i="1"/>
  <c r="Y32" i="1"/>
  <c r="AA32" i="1"/>
  <c r="AC32" i="1"/>
  <c r="J32" i="1"/>
  <c r="N32" i="1"/>
  <c r="R32" i="1"/>
  <c r="V32" i="1"/>
  <c r="Z32" i="1"/>
  <c r="L32" i="1"/>
  <c r="P32" i="1"/>
  <c r="T32" i="1"/>
  <c r="X32" i="1"/>
  <c r="AB32" i="1"/>
  <c r="E30" i="1"/>
  <c r="K30" i="1"/>
  <c r="M30" i="1"/>
  <c r="O30" i="1"/>
  <c r="Q30" i="1"/>
  <c r="S30" i="1"/>
  <c r="U30" i="1"/>
  <c r="W30" i="1"/>
  <c r="Y30" i="1"/>
  <c r="AA30" i="1"/>
  <c r="AC30" i="1"/>
  <c r="J30" i="1"/>
  <c r="N30" i="1"/>
  <c r="R30" i="1"/>
  <c r="V30" i="1"/>
  <c r="Z30" i="1"/>
  <c r="L30" i="1"/>
  <c r="P30" i="1"/>
  <c r="T30" i="1"/>
  <c r="X30" i="1"/>
  <c r="AB30" i="1"/>
  <c r="E26" i="1"/>
  <c r="K26" i="1"/>
  <c r="M26" i="1"/>
  <c r="O26" i="1"/>
  <c r="Q26" i="1"/>
  <c r="S26" i="1"/>
  <c r="U26" i="1"/>
  <c r="W26" i="1"/>
  <c r="Y26" i="1"/>
  <c r="AA26" i="1"/>
  <c r="AC26" i="1"/>
  <c r="J26" i="1"/>
  <c r="N26" i="1"/>
  <c r="R26" i="1"/>
  <c r="V26" i="1"/>
  <c r="Z26" i="1"/>
  <c r="L26" i="1"/>
  <c r="T26" i="1"/>
  <c r="AB26" i="1"/>
  <c r="P26" i="1"/>
  <c r="X26" i="1"/>
  <c r="E24" i="1"/>
  <c r="K24" i="1"/>
  <c r="M24" i="1"/>
  <c r="O24" i="1"/>
  <c r="Q24" i="1"/>
  <c r="S24" i="1"/>
  <c r="U24" i="1"/>
  <c r="W24" i="1"/>
  <c r="Y24" i="1"/>
  <c r="AA24" i="1"/>
  <c r="AC24" i="1"/>
  <c r="L24" i="1"/>
  <c r="P24" i="1"/>
  <c r="T24" i="1"/>
  <c r="X24" i="1"/>
  <c r="AB24" i="1"/>
  <c r="J24" i="1"/>
  <c r="N24" i="1"/>
  <c r="R24" i="1"/>
  <c r="V24" i="1"/>
  <c r="Z24" i="1"/>
  <c r="E22" i="1"/>
  <c r="K22" i="1"/>
  <c r="M22" i="1"/>
  <c r="O22" i="1"/>
  <c r="Q22" i="1"/>
  <c r="S22" i="1"/>
  <c r="U22" i="1"/>
  <c r="W22" i="1"/>
  <c r="Y22" i="1"/>
  <c r="AA22" i="1"/>
  <c r="AC22" i="1"/>
  <c r="J22" i="1"/>
  <c r="L22" i="1"/>
  <c r="N22" i="1"/>
  <c r="P22" i="1"/>
  <c r="R22" i="1"/>
  <c r="T22" i="1"/>
  <c r="V22" i="1"/>
  <c r="X22" i="1"/>
  <c r="Z22" i="1"/>
  <c r="AB22" i="1"/>
  <c r="E20" i="1"/>
  <c r="K20" i="1"/>
  <c r="M20" i="1"/>
  <c r="O20" i="1"/>
  <c r="Q20" i="1"/>
  <c r="S20" i="1"/>
  <c r="U20" i="1"/>
  <c r="W20" i="1"/>
  <c r="Y20" i="1"/>
  <c r="AA20" i="1"/>
  <c r="AC20" i="1"/>
  <c r="J20" i="1"/>
  <c r="L20" i="1"/>
  <c r="N20" i="1"/>
  <c r="P20" i="1"/>
  <c r="R20" i="1"/>
  <c r="T20" i="1"/>
  <c r="V20" i="1"/>
  <c r="X20" i="1"/>
  <c r="Z20" i="1"/>
  <c r="AB20" i="1"/>
  <c r="E18" i="1"/>
  <c r="K18" i="1"/>
  <c r="M18" i="1"/>
  <c r="O18" i="1"/>
  <c r="Q18" i="1"/>
  <c r="S18" i="1"/>
  <c r="U18" i="1"/>
  <c r="W18" i="1"/>
  <c r="Y18" i="1"/>
  <c r="AA18" i="1"/>
  <c r="AC18" i="1"/>
  <c r="J18" i="1"/>
  <c r="L18" i="1"/>
  <c r="N18" i="1"/>
  <c r="P18" i="1"/>
  <c r="R18" i="1"/>
  <c r="T18" i="1"/>
  <c r="V18" i="1"/>
  <c r="X18" i="1"/>
  <c r="Z18" i="1"/>
  <c r="AB18" i="1"/>
  <c r="E16" i="1"/>
  <c r="K16" i="1"/>
  <c r="M16" i="1"/>
  <c r="O16" i="1"/>
  <c r="Q16" i="1"/>
  <c r="S16" i="1"/>
  <c r="U16" i="1"/>
  <c r="W16" i="1"/>
  <c r="Y16" i="1"/>
  <c r="AA16" i="1"/>
  <c r="AC16" i="1"/>
  <c r="J16" i="1"/>
  <c r="L16" i="1"/>
  <c r="N16" i="1"/>
  <c r="P16" i="1"/>
  <c r="R16" i="1"/>
  <c r="T16" i="1"/>
  <c r="V16" i="1"/>
  <c r="X16" i="1"/>
  <c r="Z16" i="1"/>
  <c r="AB16" i="1"/>
  <c r="E14" i="1"/>
  <c r="K14" i="1"/>
  <c r="M14" i="1"/>
  <c r="O14" i="1"/>
  <c r="Q14" i="1"/>
  <c r="S14" i="1"/>
  <c r="U14" i="1"/>
  <c r="W14" i="1"/>
  <c r="Y14" i="1"/>
  <c r="AA14" i="1"/>
  <c r="AC14" i="1"/>
  <c r="J14" i="1"/>
  <c r="L14" i="1"/>
  <c r="N14" i="1"/>
  <c r="P14" i="1"/>
  <c r="R14" i="1"/>
  <c r="T14" i="1"/>
  <c r="V14" i="1"/>
  <c r="X14" i="1"/>
  <c r="Z14" i="1"/>
  <c r="AB14" i="1"/>
  <c r="E12" i="1"/>
  <c r="K12" i="1"/>
  <c r="M12" i="1"/>
  <c r="O12" i="1"/>
  <c r="Q12" i="1"/>
  <c r="S12" i="1"/>
  <c r="U12" i="1"/>
  <c r="W12" i="1"/>
  <c r="Y12" i="1"/>
  <c r="AA12" i="1"/>
  <c r="AC12" i="1"/>
  <c r="J12" i="1"/>
  <c r="L12" i="1"/>
  <c r="N12" i="1"/>
  <c r="P12" i="1"/>
  <c r="R12" i="1"/>
  <c r="T12" i="1"/>
  <c r="V12" i="1"/>
  <c r="X12" i="1"/>
  <c r="Z12" i="1"/>
  <c r="AB12" i="1"/>
  <c r="E10" i="1"/>
  <c r="K10" i="1"/>
  <c r="M10" i="1"/>
  <c r="O10" i="1"/>
  <c r="Q10" i="1"/>
  <c r="S10" i="1"/>
  <c r="U10" i="1"/>
  <c r="W10" i="1"/>
  <c r="Y10" i="1"/>
  <c r="AA10" i="1"/>
  <c r="AC10" i="1"/>
  <c r="J10" i="1"/>
  <c r="L10" i="1"/>
  <c r="N10" i="1"/>
  <c r="P10" i="1"/>
  <c r="R10" i="1"/>
  <c r="T10" i="1"/>
  <c r="V10" i="1"/>
  <c r="X10" i="1"/>
  <c r="Z10" i="1"/>
  <c r="AB10" i="1"/>
  <c r="E8" i="1"/>
  <c r="K8" i="1"/>
  <c r="M8" i="1"/>
  <c r="O8" i="1"/>
  <c r="Q8" i="1"/>
  <c r="S8" i="1"/>
  <c r="U8" i="1"/>
  <c r="W8" i="1"/>
  <c r="Y8" i="1"/>
  <c r="AA8" i="1"/>
  <c r="AC8" i="1"/>
  <c r="J8" i="1"/>
  <c r="L8" i="1"/>
  <c r="N8" i="1"/>
  <c r="P8" i="1"/>
  <c r="R8" i="1"/>
  <c r="T8" i="1"/>
  <c r="V8" i="1"/>
  <c r="X8" i="1"/>
  <c r="Z8" i="1"/>
  <c r="AB8" i="1"/>
  <c r="E6" i="1"/>
  <c r="K6" i="1"/>
  <c r="M6" i="1"/>
  <c r="O6" i="1"/>
  <c r="Q6" i="1"/>
  <c r="S6" i="1"/>
  <c r="U6" i="1"/>
  <c r="W6" i="1"/>
  <c r="Y6" i="1"/>
  <c r="AA6" i="1"/>
  <c r="AC6" i="1"/>
  <c r="J6" i="1"/>
  <c r="L6" i="1"/>
  <c r="N6" i="1"/>
  <c r="P6" i="1"/>
  <c r="R6" i="1"/>
  <c r="T6" i="1"/>
  <c r="V6" i="1"/>
  <c r="X6" i="1"/>
  <c r="Z6" i="1"/>
  <c r="AB6" i="1"/>
  <c r="E4" i="1"/>
  <c r="K4" i="1"/>
  <c r="M4" i="1"/>
  <c r="O4" i="1"/>
  <c r="Q4" i="1"/>
  <c r="S4" i="1"/>
  <c r="U4" i="1"/>
  <c r="W4" i="1"/>
  <c r="Y4" i="1"/>
  <c r="AA4" i="1"/>
  <c r="AC4" i="1"/>
  <c r="J4" i="1"/>
  <c r="L4" i="1"/>
  <c r="N4" i="1"/>
  <c r="P4" i="1"/>
  <c r="R4" i="1"/>
  <c r="T4" i="1"/>
  <c r="V4" i="1"/>
  <c r="X4" i="1"/>
  <c r="Z4" i="1"/>
  <c r="AB4" i="1"/>
  <c r="E2" i="1"/>
  <c r="K2" i="1"/>
  <c r="M2" i="1"/>
  <c r="O2" i="1"/>
  <c r="Q2" i="1"/>
  <c r="S2" i="1"/>
  <c r="U2" i="1"/>
  <c r="W2" i="1"/>
  <c r="Y2" i="1"/>
  <c r="AA2" i="1"/>
  <c r="AC2" i="1"/>
  <c r="J2" i="1"/>
  <c r="L2" i="1"/>
  <c r="N2" i="1"/>
  <c r="P2" i="1"/>
  <c r="R2" i="1"/>
  <c r="T2" i="1"/>
  <c r="V2" i="1"/>
  <c r="X2" i="1"/>
  <c r="Z2" i="1"/>
  <c r="AB2" i="1"/>
  <c r="E99" i="1"/>
  <c r="T99" i="1"/>
  <c r="M99" i="1"/>
  <c r="Q99" i="1"/>
  <c r="X99" i="1"/>
  <c r="J99" i="1"/>
  <c r="L99" i="1"/>
  <c r="N99" i="1"/>
  <c r="P99" i="1"/>
  <c r="R99" i="1"/>
  <c r="U99" i="1"/>
  <c r="W99" i="1"/>
  <c r="Y99" i="1"/>
  <c r="AA99" i="1"/>
  <c r="AC99" i="1"/>
  <c r="K99" i="1"/>
  <c r="O99" i="1"/>
  <c r="S99" i="1"/>
  <c r="V99" i="1"/>
  <c r="Z99" i="1"/>
  <c r="AB99" i="1"/>
  <c r="E97" i="1"/>
  <c r="T97" i="1"/>
  <c r="K97" i="1"/>
  <c r="Q97" i="1"/>
  <c r="V97" i="1"/>
  <c r="AB97" i="1"/>
  <c r="J97" i="1"/>
  <c r="L97" i="1"/>
  <c r="N97" i="1"/>
  <c r="P97" i="1"/>
  <c r="R97" i="1"/>
  <c r="U97" i="1"/>
  <c r="W97" i="1"/>
  <c r="Y97" i="1"/>
  <c r="AA97" i="1"/>
  <c r="AC97" i="1"/>
  <c r="M97" i="1"/>
  <c r="O97" i="1"/>
  <c r="S97" i="1"/>
  <c r="X97" i="1"/>
  <c r="Z97" i="1"/>
  <c r="E95" i="1"/>
  <c r="T95" i="1"/>
  <c r="M95" i="1"/>
  <c r="Q95" i="1"/>
  <c r="X95" i="1"/>
  <c r="AB95" i="1"/>
  <c r="J95" i="1"/>
  <c r="L95" i="1"/>
  <c r="N95" i="1"/>
  <c r="P95" i="1"/>
  <c r="R95" i="1"/>
  <c r="U95" i="1"/>
  <c r="W95" i="1"/>
  <c r="Y95" i="1"/>
  <c r="AA95" i="1"/>
  <c r="AC95" i="1"/>
  <c r="K95" i="1"/>
  <c r="O95" i="1"/>
  <c r="S95" i="1"/>
  <c r="V95" i="1"/>
  <c r="Z95" i="1"/>
  <c r="E93" i="1"/>
  <c r="T93" i="1"/>
  <c r="M93" i="1"/>
  <c r="S93" i="1"/>
  <c r="Z93" i="1"/>
  <c r="J93" i="1"/>
  <c r="L93" i="1"/>
  <c r="N93" i="1"/>
  <c r="P93" i="1"/>
  <c r="R93" i="1"/>
  <c r="U93" i="1"/>
  <c r="W93" i="1"/>
  <c r="Y93" i="1"/>
  <c r="AA93" i="1"/>
  <c r="AC93" i="1"/>
  <c r="K93" i="1"/>
  <c r="O93" i="1"/>
  <c r="Q93" i="1"/>
  <c r="V93" i="1"/>
  <c r="X93" i="1"/>
  <c r="AB93" i="1"/>
  <c r="E91" i="1"/>
  <c r="T91" i="1"/>
  <c r="K91" i="1"/>
  <c r="Q91" i="1"/>
  <c r="V91" i="1"/>
  <c r="AB91" i="1"/>
  <c r="J91" i="1"/>
  <c r="L91" i="1"/>
  <c r="N91" i="1"/>
  <c r="P91" i="1"/>
  <c r="R91" i="1"/>
  <c r="U91" i="1"/>
  <c r="W91" i="1"/>
  <c r="Y91" i="1"/>
  <c r="AA91" i="1"/>
  <c r="AC91" i="1"/>
  <c r="M91" i="1"/>
  <c r="O91" i="1"/>
  <c r="S91" i="1"/>
  <c r="X91" i="1"/>
  <c r="Z91" i="1"/>
  <c r="E89" i="1"/>
  <c r="T89" i="1"/>
  <c r="K89" i="1"/>
  <c r="Q89" i="1"/>
  <c r="X89" i="1"/>
  <c r="AB89" i="1"/>
  <c r="J89" i="1"/>
  <c r="L89" i="1"/>
  <c r="N89" i="1"/>
  <c r="P89" i="1"/>
  <c r="R89" i="1"/>
  <c r="U89" i="1"/>
  <c r="W89" i="1"/>
  <c r="Y89" i="1"/>
  <c r="AA89" i="1"/>
  <c r="AC89" i="1"/>
  <c r="M89" i="1"/>
  <c r="O89" i="1"/>
  <c r="S89" i="1"/>
  <c r="V89" i="1"/>
  <c r="Z89" i="1"/>
  <c r="E87" i="1"/>
  <c r="T87" i="1"/>
  <c r="K87" i="1"/>
  <c r="O87" i="1"/>
  <c r="V87" i="1"/>
  <c r="Z87" i="1"/>
  <c r="J87" i="1"/>
  <c r="L87" i="1"/>
  <c r="N87" i="1"/>
  <c r="P87" i="1"/>
  <c r="R87" i="1"/>
  <c r="U87" i="1"/>
  <c r="W87" i="1"/>
  <c r="Y87" i="1"/>
  <c r="AA87" i="1"/>
  <c r="AC87" i="1"/>
  <c r="M87" i="1"/>
  <c r="Q87" i="1"/>
  <c r="S87" i="1"/>
  <c r="X87" i="1"/>
  <c r="AB87" i="1"/>
  <c r="E85" i="1"/>
  <c r="T85" i="1"/>
  <c r="K85" i="1"/>
  <c r="M85" i="1"/>
  <c r="O85" i="1"/>
  <c r="Q85" i="1"/>
  <c r="S85" i="1"/>
  <c r="V85" i="1"/>
  <c r="X85" i="1"/>
  <c r="AB85" i="1"/>
  <c r="J85" i="1"/>
  <c r="L85" i="1"/>
  <c r="N85" i="1"/>
  <c r="P85" i="1"/>
  <c r="R85" i="1"/>
  <c r="U85" i="1"/>
  <c r="W85" i="1"/>
  <c r="Y85" i="1"/>
  <c r="AA85" i="1"/>
  <c r="AC85" i="1"/>
  <c r="Z85" i="1"/>
  <c r="E83" i="1"/>
  <c r="T83" i="1"/>
  <c r="K83" i="1"/>
  <c r="M83" i="1"/>
  <c r="O83" i="1"/>
  <c r="Q83" i="1"/>
  <c r="S83" i="1"/>
  <c r="V83" i="1"/>
  <c r="X83" i="1"/>
  <c r="Z83" i="1"/>
  <c r="AB83" i="1"/>
  <c r="J83" i="1"/>
  <c r="L83" i="1"/>
  <c r="N83" i="1"/>
  <c r="P83" i="1"/>
  <c r="R83" i="1"/>
  <c r="U83" i="1"/>
  <c r="W83" i="1"/>
  <c r="Y83" i="1"/>
  <c r="AA83" i="1"/>
  <c r="AC83" i="1"/>
  <c r="E81" i="1"/>
  <c r="T81" i="1"/>
  <c r="K81" i="1"/>
  <c r="M81" i="1"/>
  <c r="O81" i="1"/>
  <c r="Q81" i="1"/>
  <c r="S81" i="1"/>
  <c r="V81" i="1"/>
  <c r="X81" i="1"/>
  <c r="Z81" i="1"/>
  <c r="AB81" i="1"/>
  <c r="J81" i="1"/>
  <c r="L81" i="1"/>
  <c r="N81" i="1"/>
  <c r="P81" i="1"/>
  <c r="R81" i="1"/>
  <c r="U81" i="1"/>
  <c r="W81" i="1"/>
  <c r="Y81" i="1"/>
  <c r="AA81" i="1"/>
  <c r="AC81" i="1"/>
  <c r="E79" i="1"/>
  <c r="T79" i="1"/>
  <c r="K79" i="1"/>
  <c r="M79" i="1"/>
  <c r="O79" i="1"/>
  <c r="Q79" i="1"/>
  <c r="S79" i="1"/>
  <c r="V79" i="1"/>
  <c r="X79" i="1"/>
  <c r="J79" i="1"/>
  <c r="N79" i="1"/>
  <c r="R79" i="1"/>
  <c r="W79" i="1"/>
  <c r="Z79" i="1"/>
  <c r="AB79" i="1"/>
  <c r="L79" i="1"/>
  <c r="P79" i="1"/>
  <c r="U79" i="1"/>
  <c r="Y79" i="1"/>
  <c r="AA79" i="1"/>
  <c r="AC79" i="1"/>
  <c r="E77" i="1"/>
  <c r="T77" i="1"/>
  <c r="J77" i="1"/>
  <c r="L77" i="1"/>
  <c r="N77" i="1"/>
  <c r="P77" i="1"/>
  <c r="R77" i="1"/>
  <c r="U77" i="1"/>
  <c r="W77" i="1"/>
  <c r="Y77" i="1"/>
  <c r="AA77" i="1"/>
  <c r="AC77" i="1"/>
  <c r="K77" i="1"/>
  <c r="M77" i="1"/>
  <c r="O77" i="1"/>
  <c r="Q77" i="1"/>
  <c r="S77" i="1"/>
  <c r="V77" i="1"/>
  <c r="X77" i="1"/>
  <c r="Z77" i="1"/>
  <c r="AB77" i="1"/>
  <c r="E75" i="1"/>
  <c r="T75" i="1"/>
  <c r="J75" i="1"/>
  <c r="L75" i="1"/>
  <c r="N75" i="1"/>
  <c r="P75" i="1"/>
  <c r="R75" i="1"/>
  <c r="U75" i="1"/>
  <c r="W75" i="1"/>
  <c r="Y75" i="1"/>
  <c r="AA75" i="1"/>
  <c r="AC75" i="1"/>
  <c r="K75" i="1"/>
  <c r="M75" i="1"/>
  <c r="O75" i="1"/>
  <c r="Q75" i="1"/>
  <c r="S75" i="1"/>
  <c r="V75" i="1"/>
  <c r="X75" i="1"/>
  <c r="Z75" i="1"/>
  <c r="AB75" i="1"/>
  <c r="E73" i="1"/>
  <c r="T73" i="1"/>
  <c r="K73" i="1"/>
  <c r="M73" i="1"/>
  <c r="O73" i="1"/>
  <c r="Q73" i="1"/>
  <c r="S73" i="1"/>
  <c r="V73" i="1"/>
  <c r="X73" i="1"/>
  <c r="Z73" i="1"/>
  <c r="AB73" i="1"/>
  <c r="J73" i="1"/>
  <c r="L73" i="1"/>
  <c r="N73" i="1"/>
  <c r="P73" i="1"/>
  <c r="R73" i="1"/>
  <c r="U73" i="1"/>
  <c r="W73" i="1"/>
  <c r="Y73" i="1"/>
  <c r="AA73" i="1"/>
  <c r="AC73" i="1"/>
  <c r="E71" i="1"/>
  <c r="T71" i="1"/>
  <c r="J71" i="1"/>
  <c r="K71" i="1"/>
  <c r="M71" i="1"/>
  <c r="O71" i="1"/>
  <c r="Q71" i="1"/>
  <c r="S71" i="1"/>
  <c r="V71" i="1"/>
  <c r="X71" i="1"/>
  <c r="Z71" i="1"/>
  <c r="AB71" i="1"/>
  <c r="L71" i="1"/>
  <c r="N71" i="1"/>
  <c r="P71" i="1"/>
  <c r="R71" i="1"/>
  <c r="U71" i="1"/>
  <c r="W71" i="1"/>
  <c r="Y71" i="1"/>
  <c r="AA71" i="1"/>
  <c r="AC71" i="1"/>
  <c r="E69" i="1"/>
  <c r="T69" i="1"/>
  <c r="J69" i="1"/>
  <c r="L69" i="1"/>
  <c r="N69" i="1"/>
  <c r="P69" i="1"/>
  <c r="R69" i="1"/>
  <c r="U69" i="1"/>
  <c r="W69" i="1"/>
  <c r="Y69" i="1"/>
  <c r="AA69" i="1"/>
  <c r="AC69" i="1"/>
  <c r="M69" i="1"/>
  <c r="Q69" i="1"/>
  <c r="V69" i="1"/>
  <c r="Z69" i="1"/>
  <c r="K69" i="1"/>
  <c r="O69" i="1"/>
  <c r="S69" i="1"/>
  <c r="X69" i="1"/>
  <c r="AB69" i="1"/>
  <c r="E67" i="1"/>
  <c r="T67" i="1"/>
  <c r="J67" i="1"/>
  <c r="L67" i="1"/>
  <c r="N67" i="1"/>
  <c r="P67" i="1"/>
  <c r="R67" i="1"/>
  <c r="U67" i="1"/>
  <c r="W67" i="1"/>
  <c r="Y67" i="1"/>
  <c r="AA67" i="1"/>
  <c r="AC67" i="1"/>
  <c r="K67" i="1"/>
  <c r="O67" i="1"/>
  <c r="S67" i="1"/>
  <c r="X67" i="1"/>
  <c r="AB67" i="1"/>
  <c r="M67" i="1"/>
  <c r="Q67" i="1"/>
  <c r="V67" i="1"/>
  <c r="Z67" i="1"/>
  <c r="E65" i="1"/>
  <c r="T65" i="1"/>
  <c r="J65" i="1"/>
  <c r="L65" i="1"/>
  <c r="N65" i="1"/>
  <c r="P65" i="1"/>
  <c r="R65" i="1"/>
  <c r="U65" i="1"/>
  <c r="W65" i="1"/>
  <c r="Y65" i="1"/>
  <c r="AA65" i="1"/>
  <c r="AC65" i="1"/>
  <c r="M65" i="1"/>
  <c r="Q65" i="1"/>
  <c r="V65" i="1"/>
  <c r="Z65" i="1"/>
  <c r="K65" i="1"/>
  <c r="O65" i="1"/>
  <c r="S65" i="1"/>
  <c r="X65" i="1"/>
  <c r="AB65" i="1"/>
  <c r="E63" i="1"/>
  <c r="T63" i="1"/>
  <c r="K63" i="1"/>
  <c r="M63" i="1"/>
  <c r="O63" i="1"/>
  <c r="Q63" i="1"/>
  <c r="S63" i="1"/>
  <c r="V63" i="1"/>
  <c r="X63" i="1"/>
  <c r="Z63" i="1"/>
  <c r="J63" i="1"/>
  <c r="L63" i="1"/>
  <c r="N63" i="1"/>
  <c r="P63" i="1"/>
  <c r="R63" i="1"/>
  <c r="U63" i="1"/>
  <c r="W63" i="1"/>
  <c r="Y63" i="1"/>
  <c r="AA63" i="1"/>
  <c r="AC63" i="1"/>
  <c r="AB63" i="1"/>
  <c r="E61" i="1"/>
  <c r="T61" i="1"/>
  <c r="K61" i="1"/>
  <c r="M61" i="1"/>
  <c r="O61" i="1"/>
  <c r="Q61" i="1"/>
  <c r="S61" i="1"/>
  <c r="V61" i="1"/>
  <c r="X61" i="1"/>
  <c r="Z61" i="1"/>
  <c r="AB61" i="1"/>
  <c r="J61" i="1"/>
  <c r="L61" i="1"/>
  <c r="N61" i="1"/>
  <c r="P61" i="1"/>
  <c r="R61" i="1"/>
  <c r="U61" i="1"/>
  <c r="W61" i="1"/>
  <c r="Y61" i="1"/>
  <c r="AA61" i="1"/>
  <c r="AC61" i="1"/>
  <c r="E59" i="1"/>
  <c r="T59" i="1"/>
  <c r="K59" i="1"/>
  <c r="M59" i="1"/>
  <c r="O59" i="1"/>
  <c r="Q59" i="1"/>
  <c r="S59" i="1"/>
  <c r="V59" i="1"/>
  <c r="X59" i="1"/>
  <c r="Z59" i="1"/>
  <c r="AB59" i="1"/>
  <c r="J59" i="1"/>
  <c r="L59" i="1"/>
  <c r="N59" i="1"/>
  <c r="P59" i="1"/>
  <c r="R59" i="1"/>
  <c r="U59" i="1"/>
  <c r="W59" i="1"/>
  <c r="Y59" i="1"/>
  <c r="AA59" i="1"/>
  <c r="AC59" i="1"/>
  <c r="E57" i="1"/>
  <c r="T57" i="1"/>
  <c r="K57" i="1"/>
  <c r="M57" i="1"/>
  <c r="O57" i="1"/>
  <c r="Q57" i="1"/>
  <c r="S57" i="1"/>
  <c r="V57" i="1"/>
  <c r="X57" i="1"/>
  <c r="Z57" i="1"/>
  <c r="AB57" i="1"/>
  <c r="J57" i="1"/>
  <c r="L57" i="1"/>
  <c r="N57" i="1"/>
  <c r="P57" i="1"/>
  <c r="R57" i="1"/>
  <c r="U57" i="1"/>
  <c r="W57" i="1"/>
  <c r="Y57" i="1"/>
  <c r="AA57" i="1"/>
  <c r="AC57" i="1"/>
  <c r="E55" i="1"/>
  <c r="T55" i="1"/>
  <c r="K55" i="1"/>
  <c r="M55" i="1"/>
  <c r="O55" i="1"/>
  <c r="Q55" i="1"/>
  <c r="S55" i="1"/>
  <c r="V55" i="1"/>
  <c r="X55" i="1"/>
  <c r="Z55" i="1"/>
  <c r="AB55" i="1"/>
  <c r="J55" i="1"/>
  <c r="L55" i="1"/>
  <c r="N55" i="1"/>
  <c r="P55" i="1"/>
  <c r="R55" i="1"/>
  <c r="U55" i="1"/>
  <c r="W55" i="1"/>
  <c r="Y55" i="1"/>
  <c r="AA55" i="1"/>
  <c r="AC55" i="1"/>
  <c r="E53" i="1"/>
  <c r="T53" i="1"/>
  <c r="K53" i="1"/>
  <c r="M53" i="1"/>
  <c r="O53" i="1"/>
  <c r="Q53" i="1"/>
  <c r="S53" i="1"/>
  <c r="V53" i="1"/>
  <c r="X53" i="1"/>
  <c r="Z53" i="1"/>
  <c r="AB53" i="1"/>
  <c r="J53" i="1"/>
  <c r="L53" i="1"/>
  <c r="N53" i="1"/>
  <c r="P53" i="1"/>
  <c r="R53" i="1"/>
  <c r="U53" i="1"/>
  <c r="W53" i="1"/>
  <c r="Y53" i="1"/>
  <c r="AA53" i="1"/>
  <c r="AC53" i="1"/>
  <c r="E51" i="1"/>
  <c r="T51" i="1"/>
  <c r="K51" i="1"/>
  <c r="M51" i="1"/>
  <c r="O51" i="1"/>
  <c r="Q51" i="1"/>
  <c r="S51" i="1"/>
  <c r="V51" i="1"/>
  <c r="X51" i="1"/>
  <c r="Z51" i="1"/>
  <c r="AB51" i="1"/>
  <c r="J51" i="1"/>
  <c r="L51" i="1"/>
  <c r="N51" i="1"/>
  <c r="P51" i="1"/>
  <c r="R51" i="1"/>
  <c r="U51" i="1"/>
  <c r="W51" i="1"/>
  <c r="Y51" i="1"/>
  <c r="AA51" i="1"/>
  <c r="AC51" i="1"/>
  <c r="E49" i="1"/>
  <c r="T49" i="1"/>
  <c r="K49" i="1"/>
  <c r="M49" i="1"/>
  <c r="O49" i="1"/>
  <c r="Q49" i="1"/>
  <c r="S49" i="1"/>
  <c r="V49" i="1"/>
  <c r="X49" i="1"/>
  <c r="Z49" i="1"/>
  <c r="AB49" i="1"/>
  <c r="J49" i="1"/>
  <c r="L49" i="1"/>
  <c r="N49" i="1"/>
  <c r="P49" i="1"/>
  <c r="R49" i="1"/>
  <c r="U49" i="1"/>
  <c r="W49" i="1"/>
  <c r="Y49" i="1"/>
  <c r="AA49" i="1"/>
  <c r="AC49" i="1"/>
  <c r="E47" i="1"/>
  <c r="T47" i="1"/>
  <c r="K47" i="1"/>
  <c r="M47" i="1"/>
  <c r="O47" i="1"/>
  <c r="Q47" i="1"/>
  <c r="S47" i="1"/>
  <c r="V47" i="1"/>
  <c r="X47" i="1"/>
  <c r="Z47" i="1"/>
  <c r="AB47" i="1"/>
  <c r="L47" i="1"/>
  <c r="P47" i="1"/>
  <c r="U47" i="1"/>
  <c r="Y47" i="1"/>
  <c r="AC47" i="1"/>
  <c r="J47" i="1"/>
  <c r="N47" i="1"/>
  <c r="R47" i="1"/>
  <c r="W47" i="1"/>
  <c r="AA47" i="1"/>
  <c r="E45" i="1"/>
  <c r="T45" i="1"/>
  <c r="K45" i="1"/>
  <c r="M45" i="1"/>
  <c r="O45" i="1"/>
  <c r="Q45" i="1"/>
  <c r="S45" i="1"/>
  <c r="V45" i="1"/>
  <c r="X45" i="1"/>
  <c r="Z45" i="1"/>
  <c r="AB45" i="1"/>
  <c r="J45" i="1"/>
  <c r="N45" i="1"/>
  <c r="R45" i="1"/>
  <c r="W45" i="1"/>
  <c r="AA45" i="1"/>
  <c r="L45" i="1"/>
  <c r="P45" i="1"/>
  <c r="U45" i="1"/>
  <c r="Y45" i="1"/>
  <c r="AC45" i="1"/>
  <c r="E43" i="1"/>
  <c r="T43" i="1"/>
  <c r="J43" i="1"/>
  <c r="L43" i="1"/>
  <c r="N43" i="1"/>
  <c r="P43" i="1"/>
  <c r="R43" i="1"/>
  <c r="U43" i="1"/>
  <c r="W43" i="1"/>
  <c r="K43" i="1"/>
  <c r="M43" i="1"/>
  <c r="O43" i="1"/>
  <c r="Q43" i="1"/>
  <c r="S43" i="1"/>
  <c r="V43" i="1"/>
  <c r="X43" i="1"/>
  <c r="Z43" i="1"/>
  <c r="AB43" i="1"/>
  <c r="Y43" i="1"/>
  <c r="AC43" i="1"/>
  <c r="AA43" i="1"/>
  <c r="E41" i="1"/>
  <c r="T41" i="1"/>
  <c r="J41" i="1"/>
  <c r="L41" i="1"/>
  <c r="N41" i="1"/>
  <c r="P41" i="1"/>
  <c r="R41" i="1"/>
  <c r="U41" i="1"/>
  <c r="W41" i="1"/>
  <c r="Y41" i="1"/>
  <c r="AA41" i="1"/>
  <c r="AC41" i="1"/>
  <c r="M41" i="1"/>
  <c r="Q41" i="1"/>
  <c r="V41" i="1"/>
  <c r="Z41" i="1"/>
  <c r="K41" i="1"/>
  <c r="O41" i="1"/>
  <c r="S41" i="1"/>
  <c r="X41" i="1"/>
  <c r="AB41" i="1"/>
  <c r="E39" i="1"/>
  <c r="T39" i="1"/>
  <c r="J39" i="1"/>
  <c r="L39" i="1"/>
  <c r="N39" i="1"/>
  <c r="P39" i="1"/>
  <c r="R39" i="1"/>
  <c r="U39" i="1"/>
  <c r="W39" i="1"/>
  <c r="Y39" i="1"/>
  <c r="AA39" i="1"/>
  <c r="AC39" i="1"/>
  <c r="K39" i="1"/>
  <c r="O39" i="1"/>
  <c r="S39" i="1"/>
  <c r="X39" i="1"/>
  <c r="AB39" i="1"/>
  <c r="M39" i="1"/>
  <c r="Q39" i="1"/>
  <c r="V39" i="1"/>
  <c r="Z39" i="1"/>
  <c r="E37" i="1"/>
  <c r="T37" i="1"/>
  <c r="J37" i="1"/>
  <c r="L37" i="1"/>
  <c r="N37" i="1"/>
  <c r="P37" i="1"/>
  <c r="R37" i="1"/>
  <c r="U37" i="1"/>
  <c r="W37" i="1"/>
  <c r="Y37" i="1"/>
  <c r="AA37" i="1"/>
  <c r="AC37" i="1"/>
  <c r="M37" i="1"/>
  <c r="Q37" i="1"/>
  <c r="V37" i="1"/>
  <c r="Z37" i="1"/>
  <c r="K37" i="1"/>
  <c r="O37" i="1"/>
  <c r="S37" i="1"/>
  <c r="X37" i="1"/>
  <c r="AB37" i="1"/>
  <c r="E35" i="1"/>
  <c r="T35" i="1"/>
  <c r="J35" i="1"/>
  <c r="L35" i="1"/>
  <c r="N35" i="1"/>
  <c r="P35" i="1"/>
  <c r="R35" i="1"/>
  <c r="U35" i="1"/>
  <c r="W35" i="1"/>
  <c r="Y35" i="1"/>
  <c r="AA35" i="1"/>
  <c r="AC35" i="1"/>
  <c r="K35" i="1"/>
  <c r="O35" i="1"/>
  <c r="S35" i="1"/>
  <c r="X35" i="1"/>
  <c r="AB35" i="1"/>
  <c r="M35" i="1"/>
  <c r="Q35" i="1"/>
  <c r="V35" i="1"/>
  <c r="Z35" i="1"/>
  <c r="E33" i="1"/>
  <c r="K33" i="1"/>
  <c r="M33" i="1"/>
  <c r="O33" i="1"/>
  <c r="Q33" i="1"/>
  <c r="S33" i="1"/>
  <c r="U33" i="1"/>
  <c r="W33" i="1"/>
  <c r="Y33" i="1"/>
  <c r="AA33" i="1"/>
  <c r="AC33" i="1"/>
  <c r="J33" i="1"/>
  <c r="N33" i="1"/>
  <c r="R33" i="1"/>
  <c r="V33" i="1"/>
  <c r="Z33" i="1"/>
  <c r="L33" i="1"/>
  <c r="P33" i="1"/>
  <c r="T33" i="1"/>
  <c r="X33" i="1"/>
  <c r="AB33" i="1"/>
  <c r="E31" i="1"/>
  <c r="K31" i="1"/>
  <c r="M31" i="1"/>
  <c r="O31" i="1"/>
  <c r="Q31" i="1"/>
  <c r="S31" i="1"/>
  <c r="U31" i="1"/>
  <c r="W31" i="1"/>
  <c r="Y31" i="1"/>
  <c r="AA31" i="1"/>
  <c r="AC31" i="1"/>
  <c r="J31" i="1"/>
  <c r="N31" i="1"/>
  <c r="R31" i="1"/>
  <c r="V31" i="1"/>
  <c r="Z31" i="1"/>
  <c r="L31" i="1"/>
  <c r="P31" i="1"/>
  <c r="T31" i="1"/>
  <c r="X31" i="1"/>
  <c r="AB31" i="1"/>
  <c r="E29" i="1"/>
  <c r="K29" i="1"/>
  <c r="J29" i="1"/>
  <c r="M29" i="1"/>
  <c r="O29" i="1"/>
  <c r="Q29" i="1"/>
  <c r="S29" i="1"/>
  <c r="U29" i="1"/>
  <c r="W29" i="1"/>
  <c r="Y29" i="1"/>
  <c r="AA29" i="1"/>
  <c r="AC29" i="1"/>
  <c r="N29" i="1"/>
  <c r="R29" i="1"/>
  <c r="V29" i="1"/>
  <c r="Z29" i="1"/>
  <c r="L29" i="1"/>
  <c r="P29" i="1"/>
  <c r="T29" i="1"/>
  <c r="X29" i="1"/>
  <c r="AB29" i="1"/>
  <c r="E27" i="1"/>
  <c r="K27" i="1"/>
  <c r="M27" i="1"/>
  <c r="O27" i="1"/>
  <c r="Q27" i="1"/>
  <c r="S27" i="1"/>
  <c r="U27" i="1"/>
  <c r="W27" i="1"/>
  <c r="Y27" i="1"/>
  <c r="AA27" i="1"/>
  <c r="AC27" i="1"/>
  <c r="J27" i="1"/>
  <c r="N27" i="1"/>
  <c r="R27" i="1"/>
  <c r="V27" i="1"/>
  <c r="Z27" i="1"/>
  <c r="P27" i="1"/>
  <c r="X27" i="1"/>
  <c r="L27" i="1"/>
  <c r="T27" i="1"/>
  <c r="AB27" i="1"/>
  <c r="E25" i="1"/>
  <c r="K25" i="1"/>
  <c r="M25" i="1"/>
  <c r="O25" i="1"/>
  <c r="Q25" i="1"/>
  <c r="S25" i="1"/>
  <c r="U25" i="1"/>
  <c r="W25" i="1"/>
  <c r="Y25" i="1"/>
  <c r="AA25" i="1"/>
  <c r="AC25" i="1"/>
  <c r="L25" i="1"/>
  <c r="P25" i="1"/>
  <c r="T25" i="1"/>
  <c r="X25" i="1"/>
  <c r="AB25" i="1"/>
  <c r="J25" i="1"/>
  <c r="N25" i="1"/>
  <c r="R25" i="1"/>
  <c r="V25" i="1"/>
  <c r="Z25" i="1"/>
  <c r="E23" i="1"/>
  <c r="K23" i="1"/>
  <c r="M23" i="1"/>
  <c r="O23" i="1"/>
  <c r="Q23" i="1"/>
  <c r="S23" i="1"/>
  <c r="U23" i="1"/>
  <c r="W23" i="1"/>
  <c r="Y23" i="1"/>
  <c r="AA23" i="1"/>
  <c r="AC23" i="1"/>
  <c r="J23" i="1"/>
  <c r="L23" i="1"/>
  <c r="N23" i="1"/>
  <c r="P23" i="1"/>
  <c r="R23" i="1"/>
  <c r="T23" i="1"/>
  <c r="V23" i="1"/>
  <c r="X23" i="1"/>
  <c r="Z23" i="1"/>
  <c r="AB23" i="1"/>
  <c r="E21" i="1"/>
  <c r="K21" i="1"/>
  <c r="M21" i="1"/>
  <c r="O21" i="1"/>
  <c r="Q21" i="1"/>
  <c r="S21" i="1"/>
  <c r="U21" i="1"/>
  <c r="W21" i="1"/>
  <c r="Y21" i="1"/>
  <c r="AA21" i="1"/>
  <c r="AC21" i="1"/>
  <c r="J21" i="1"/>
  <c r="L21" i="1"/>
  <c r="N21" i="1"/>
  <c r="P21" i="1"/>
  <c r="R21" i="1"/>
  <c r="T21" i="1"/>
  <c r="V21" i="1"/>
  <c r="X21" i="1"/>
  <c r="Z21" i="1"/>
  <c r="AB21" i="1"/>
  <c r="E19" i="1"/>
  <c r="K19" i="1"/>
  <c r="M19" i="1"/>
  <c r="O19" i="1"/>
  <c r="Q19" i="1"/>
  <c r="S19" i="1"/>
  <c r="U19" i="1"/>
  <c r="W19" i="1"/>
  <c r="Y19" i="1"/>
  <c r="AA19" i="1"/>
  <c r="AC19" i="1"/>
  <c r="J19" i="1"/>
  <c r="L19" i="1"/>
  <c r="N19" i="1"/>
  <c r="P19" i="1"/>
  <c r="R19" i="1"/>
  <c r="T19" i="1"/>
  <c r="V19" i="1"/>
  <c r="X19" i="1"/>
  <c r="Z19" i="1"/>
  <c r="AB19" i="1"/>
  <c r="E17" i="1"/>
  <c r="K17" i="1"/>
  <c r="M17" i="1"/>
  <c r="O17" i="1"/>
  <c r="Q17" i="1"/>
  <c r="S17" i="1"/>
  <c r="U17" i="1"/>
  <c r="W17" i="1"/>
  <c r="Y17" i="1"/>
  <c r="AA17" i="1"/>
  <c r="AC17" i="1"/>
  <c r="J17" i="1"/>
  <c r="L17" i="1"/>
  <c r="N17" i="1"/>
  <c r="P17" i="1"/>
  <c r="R17" i="1"/>
  <c r="T17" i="1"/>
  <c r="V17" i="1"/>
  <c r="X17" i="1"/>
  <c r="Z17" i="1"/>
  <c r="AB17" i="1"/>
  <c r="E15" i="1"/>
  <c r="K15" i="1"/>
  <c r="M15" i="1"/>
  <c r="O15" i="1"/>
  <c r="Q15" i="1"/>
  <c r="S15" i="1"/>
  <c r="U15" i="1"/>
  <c r="W15" i="1"/>
  <c r="Y15" i="1"/>
  <c r="AA15" i="1"/>
  <c r="AC15" i="1"/>
  <c r="J15" i="1"/>
  <c r="L15" i="1"/>
  <c r="N15" i="1"/>
  <c r="P15" i="1"/>
  <c r="R15" i="1"/>
  <c r="T15" i="1"/>
  <c r="V15" i="1"/>
  <c r="X15" i="1"/>
  <c r="Z15" i="1"/>
  <c r="AB15" i="1"/>
  <c r="E13" i="1"/>
  <c r="K13" i="1"/>
  <c r="M13" i="1"/>
  <c r="O13" i="1"/>
  <c r="Q13" i="1"/>
  <c r="S13" i="1"/>
  <c r="U13" i="1"/>
  <c r="W13" i="1"/>
  <c r="Y13" i="1"/>
  <c r="AA13" i="1"/>
  <c r="AC13" i="1"/>
  <c r="J13" i="1"/>
  <c r="L13" i="1"/>
  <c r="N13" i="1"/>
  <c r="P13" i="1"/>
  <c r="R13" i="1"/>
  <c r="T13" i="1"/>
  <c r="V13" i="1"/>
  <c r="X13" i="1"/>
  <c r="Z13" i="1"/>
  <c r="AB13" i="1"/>
  <c r="E11" i="1"/>
  <c r="K11" i="1"/>
  <c r="M11" i="1"/>
  <c r="O11" i="1"/>
  <c r="Q11" i="1"/>
  <c r="S11" i="1"/>
  <c r="U11" i="1"/>
  <c r="W11" i="1"/>
  <c r="Y11" i="1"/>
  <c r="AA11" i="1"/>
  <c r="AC11" i="1"/>
  <c r="J11" i="1"/>
  <c r="L11" i="1"/>
  <c r="N11" i="1"/>
  <c r="P11" i="1"/>
  <c r="R11" i="1"/>
  <c r="T11" i="1"/>
  <c r="V11" i="1"/>
  <c r="X11" i="1"/>
  <c r="Z11" i="1"/>
  <c r="AB11" i="1"/>
  <c r="E9" i="1"/>
  <c r="K9" i="1"/>
  <c r="M9" i="1"/>
  <c r="O9" i="1"/>
  <c r="Q9" i="1"/>
  <c r="S9" i="1"/>
  <c r="U9" i="1"/>
  <c r="W9" i="1"/>
  <c r="Y9" i="1"/>
  <c r="AA9" i="1"/>
  <c r="AC9" i="1"/>
  <c r="J9" i="1"/>
  <c r="L9" i="1"/>
  <c r="N9" i="1"/>
  <c r="P9" i="1"/>
  <c r="R9" i="1"/>
  <c r="T9" i="1"/>
  <c r="V9" i="1"/>
  <c r="X9" i="1"/>
  <c r="Z9" i="1"/>
  <c r="AB9" i="1"/>
  <c r="E7" i="1"/>
  <c r="K7" i="1"/>
  <c r="M7" i="1"/>
  <c r="O7" i="1"/>
  <c r="Q7" i="1"/>
  <c r="S7" i="1"/>
  <c r="U7" i="1"/>
  <c r="W7" i="1"/>
  <c r="Y7" i="1"/>
  <c r="AA7" i="1"/>
  <c r="AC7" i="1"/>
  <c r="J7" i="1"/>
  <c r="L7" i="1"/>
  <c r="N7" i="1"/>
  <c r="P7" i="1"/>
  <c r="R7" i="1"/>
  <c r="T7" i="1"/>
  <c r="V7" i="1"/>
  <c r="X7" i="1"/>
  <c r="Z7" i="1"/>
  <c r="AB7" i="1"/>
  <c r="E5" i="1"/>
  <c r="K5" i="1"/>
  <c r="M5" i="1"/>
  <c r="O5" i="1"/>
  <c r="Q5" i="1"/>
  <c r="S5" i="1"/>
  <c r="U5" i="1"/>
  <c r="W5" i="1"/>
  <c r="Y5" i="1"/>
  <c r="AA5" i="1"/>
  <c r="AC5" i="1"/>
  <c r="J5" i="1"/>
  <c r="L5" i="1"/>
  <c r="N5" i="1"/>
  <c r="P5" i="1"/>
  <c r="R5" i="1"/>
  <c r="T5" i="1"/>
  <c r="V5" i="1"/>
  <c r="X5" i="1"/>
  <c r="Z5" i="1"/>
  <c r="AB5" i="1"/>
  <c r="E3" i="1"/>
  <c r="K3" i="1"/>
  <c r="M3" i="1"/>
  <c r="O3" i="1"/>
  <c r="Q3" i="1"/>
  <c r="S3" i="1"/>
  <c r="U3" i="1"/>
  <c r="W3" i="1"/>
  <c r="Y3" i="1"/>
  <c r="AA3" i="1"/>
  <c r="AC3" i="1"/>
  <c r="J3" i="1"/>
  <c r="L3" i="1"/>
  <c r="N3" i="1"/>
  <c r="P3" i="1"/>
  <c r="R3" i="1"/>
  <c r="T3" i="1"/>
  <c r="V3" i="1"/>
  <c r="X3" i="1"/>
  <c r="Z3" i="1"/>
  <c r="AB3" i="1"/>
  <c r="E100" i="1"/>
  <c r="T100" i="1"/>
  <c r="J100" i="1"/>
  <c r="P100" i="1"/>
  <c r="U100" i="1"/>
  <c r="Y100" i="1"/>
  <c r="K100" i="1"/>
  <c r="M100" i="1"/>
  <c r="O100" i="1"/>
  <c r="Q100" i="1"/>
  <c r="S100" i="1"/>
  <c r="V100" i="1"/>
  <c r="X100" i="1"/>
  <c r="Z100" i="1"/>
  <c r="AB100" i="1"/>
  <c r="L100" i="1"/>
  <c r="N100" i="1"/>
  <c r="R100" i="1"/>
  <c r="W100" i="1"/>
  <c r="AA100" i="1"/>
  <c r="AC100" i="1"/>
  <c r="E96" i="1"/>
  <c r="T96" i="1"/>
  <c r="N96" i="1"/>
  <c r="U96" i="1"/>
  <c r="Y96" i="1"/>
  <c r="K96" i="1"/>
  <c r="M96" i="1"/>
  <c r="O96" i="1"/>
  <c r="Q96" i="1"/>
  <c r="S96" i="1"/>
  <c r="V96" i="1"/>
  <c r="X96" i="1"/>
  <c r="Z96" i="1"/>
  <c r="AB96" i="1"/>
  <c r="J96" i="1"/>
  <c r="L96" i="1"/>
  <c r="P96" i="1"/>
  <c r="R96" i="1"/>
  <c r="W96" i="1"/>
  <c r="AA96" i="1"/>
  <c r="AC96" i="1"/>
  <c r="E90" i="1"/>
  <c r="T90" i="1"/>
  <c r="N90" i="1"/>
  <c r="U90" i="1"/>
  <c r="Y90" i="1"/>
  <c r="K90" i="1"/>
  <c r="M90" i="1"/>
  <c r="O90" i="1"/>
  <c r="Q90" i="1"/>
  <c r="S90" i="1"/>
  <c r="V90" i="1"/>
  <c r="X90" i="1"/>
  <c r="Z90" i="1"/>
  <c r="AB90" i="1"/>
  <c r="J90" i="1"/>
  <c r="L90" i="1"/>
  <c r="P90" i="1"/>
  <c r="R90" i="1"/>
  <c r="W90" i="1"/>
  <c r="AA90" i="1"/>
  <c r="AC90" i="1"/>
  <c r="E86" i="1"/>
  <c r="T86" i="1"/>
  <c r="J86" i="1"/>
  <c r="P86" i="1"/>
  <c r="U86" i="1"/>
  <c r="Y86" i="1"/>
  <c r="K86" i="1"/>
  <c r="M86" i="1"/>
  <c r="O86" i="1"/>
  <c r="Q86" i="1"/>
  <c r="S86" i="1"/>
  <c r="V86" i="1"/>
  <c r="X86" i="1"/>
  <c r="Z86" i="1"/>
  <c r="AB86" i="1"/>
  <c r="L86" i="1"/>
  <c r="N86" i="1"/>
  <c r="R86" i="1"/>
  <c r="W86" i="1"/>
  <c r="AA86" i="1"/>
  <c r="AC86" i="1"/>
  <c r="E80" i="1"/>
  <c r="T80" i="1"/>
  <c r="J80" i="1"/>
  <c r="L80" i="1"/>
  <c r="N80" i="1"/>
  <c r="P80" i="1"/>
  <c r="R80" i="1"/>
  <c r="U80" i="1"/>
  <c r="W80" i="1"/>
  <c r="Y80" i="1"/>
  <c r="AA80" i="1"/>
  <c r="AC80" i="1"/>
  <c r="K80" i="1"/>
  <c r="M80" i="1"/>
  <c r="O80" i="1"/>
  <c r="Q80" i="1"/>
  <c r="S80" i="1"/>
  <c r="V80" i="1"/>
  <c r="X80" i="1"/>
  <c r="Z80" i="1"/>
  <c r="AB80" i="1"/>
  <c r="E68" i="1"/>
  <c r="T68" i="1"/>
  <c r="K68" i="1"/>
  <c r="M68" i="1"/>
  <c r="O68" i="1"/>
  <c r="Q68" i="1"/>
  <c r="S68" i="1"/>
  <c r="V68" i="1"/>
  <c r="X68" i="1"/>
  <c r="Z68" i="1"/>
  <c r="AB68" i="1"/>
  <c r="L68" i="1"/>
  <c r="P68" i="1"/>
  <c r="U68" i="1"/>
  <c r="Y68" i="1"/>
  <c r="AC68" i="1"/>
  <c r="J68" i="1"/>
  <c r="N68" i="1"/>
  <c r="R68" i="1"/>
  <c r="W68" i="1"/>
  <c r="AA68" i="1"/>
  <c r="E28" i="1"/>
  <c r="K28" i="1"/>
  <c r="M28" i="1"/>
  <c r="O28" i="1"/>
  <c r="Q28" i="1"/>
  <c r="S28" i="1"/>
  <c r="U28" i="1"/>
  <c r="W28" i="1"/>
  <c r="Y28" i="1"/>
  <c r="AA28" i="1"/>
  <c r="AC28" i="1"/>
  <c r="J28" i="1"/>
  <c r="N28" i="1"/>
  <c r="R28" i="1"/>
  <c r="V28" i="1"/>
  <c r="Z28" i="1"/>
  <c r="L28" i="1"/>
  <c r="T28" i="1"/>
  <c r="AB28" i="1"/>
  <c r="P28" i="1"/>
  <c r="X28" i="1"/>
  <c r="I92" i="1"/>
  <c r="C1" i="1"/>
  <c r="D1" i="1" s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E1" i="1" l="1"/>
  <c r="AB1" i="1"/>
  <c r="AB101" i="1" s="1"/>
  <c r="T1" i="1"/>
  <c r="T101" i="1" s="1"/>
  <c r="N1" i="1"/>
  <c r="N101" i="1" s="1"/>
  <c r="J1" i="1"/>
  <c r="J101" i="1" s="1"/>
  <c r="AC1" i="1"/>
  <c r="AC101" i="1" s="1"/>
  <c r="AA1" i="1"/>
  <c r="Y1" i="1"/>
  <c r="Y101" i="1" s="1"/>
  <c r="W1" i="1"/>
  <c r="U1" i="1"/>
  <c r="U101" i="1" s="1"/>
  <c r="S1" i="1"/>
  <c r="Q1" i="1"/>
  <c r="Q101" i="1" s="1"/>
  <c r="O1" i="1"/>
  <c r="M1" i="1"/>
  <c r="M101" i="1" s="1"/>
  <c r="K1" i="1"/>
  <c r="Z1" i="1"/>
  <c r="Z101" i="1" s="1"/>
  <c r="X1" i="1"/>
  <c r="X101" i="1" s="1"/>
  <c r="V1" i="1"/>
  <c r="V101" i="1" s="1"/>
  <c r="R1" i="1"/>
  <c r="R101" i="1" s="1"/>
  <c r="P1" i="1"/>
  <c r="P101" i="1" s="1"/>
  <c r="L1" i="1"/>
  <c r="L101" i="1" s="1"/>
  <c r="AA101" i="1"/>
  <c r="W101" i="1"/>
  <c r="S101" i="1"/>
  <c r="O101" i="1"/>
  <c r="K101" i="1"/>
  <c r="I93" i="1"/>
</calcChain>
</file>

<file path=xl/sharedStrings.xml><?xml version="1.0" encoding="utf-8"?>
<sst xmlns="http://schemas.openxmlformats.org/spreadsheetml/2006/main" count="21" uniqueCount="14">
  <si>
    <t>&lt;T&gt;=</t>
  </si>
  <si>
    <t>n=</t>
  </si>
  <si>
    <r>
      <t>S</t>
    </r>
    <r>
      <rPr>
        <sz val="7"/>
        <color theme="1"/>
        <rFont val="Calibri"/>
        <family val="2"/>
        <charset val="204"/>
        <scheme val="minor"/>
      </rPr>
      <t>&lt;T&gt;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</si>
  <si>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&lt;T&gt;∑</t>
    </r>
  </si>
  <si>
    <r>
      <t>∑ Т</t>
    </r>
    <r>
      <rPr>
        <sz val="7"/>
        <color theme="1"/>
        <rFont val="Calibri"/>
        <family val="2"/>
        <charset val="204"/>
        <scheme val="minor"/>
      </rPr>
      <t>і</t>
    </r>
  </si>
  <si>
    <r>
      <t xml:space="preserve">∑ </t>
    </r>
    <r>
      <rPr>
        <sz val="11"/>
        <color theme="1"/>
        <rFont val="Calibri"/>
        <family val="2"/>
        <charset val="204"/>
      </rPr>
      <t>ΔT</t>
    </r>
    <r>
      <rPr>
        <sz val="8"/>
        <color theme="1"/>
        <rFont val="Calibri"/>
        <family val="2"/>
        <charset val="204"/>
      </rPr>
      <t>i</t>
    </r>
    <r>
      <rPr>
        <sz val="11"/>
        <color theme="1"/>
        <rFont val="Calibri"/>
        <family val="2"/>
        <charset val="204"/>
      </rPr>
      <t>^2</t>
    </r>
  </si>
  <si>
    <t>l=</t>
  </si>
  <si>
    <t>ρ</t>
  </si>
  <si>
    <r>
      <rPr>
        <sz val="14"/>
        <color theme="1"/>
        <rFont val="Calibri"/>
        <family val="2"/>
        <charset val="204"/>
        <scheme val="minor"/>
      </rPr>
      <t>ρ</t>
    </r>
    <r>
      <rPr>
        <sz val="8"/>
        <color theme="1"/>
        <rFont val="Calibri"/>
        <family val="2"/>
        <charset val="204"/>
        <scheme val="minor"/>
      </rPr>
      <t>1</t>
    </r>
  </si>
  <si>
    <t>Сума=</t>
  </si>
  <si>
    <t>&lt;η&gt;=</t>
  </si>
  <si>
    <r>
      <t>S</t>
    </r>
    <r>
      <rPr>
        <sz val="8"/>
        <color theme="1"/>
        <rFont val="Calibri"/>
        <family val="2"/>
        <charset val="204"/>
        <scheme val="minor"/>
      </rPr>
      <t>&lt;η&gt;</t>
    </r>
    <r>
      <rPr>
        <sz val="11"/>
        <color theme="1"/>
        <rFont val="Calibri"/>
        <family val="2"/>
        <charset val="204"/>
        <scheme val="minor"/>
      </rPr>
      <t>=</t>
    </r>
  </si>
  <si>
    <t>Нижня межа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</si>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</sst>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2" fontId="1" fillId="0" borderId="1" xfId="0" applyNumberFormat="1" applyFont="1" applyBorder="1"/>
    <xf numFmtId="2" fontId="1" fillId="0" borderId="3" xfId="0" applyNumberFormat="1" applyFont="1" applyBorder="1"/>
    <xf numFmtId="164" fontId="0" fillId="0" borderId="1" xfId="0" applyNumberFormat="1" applyBorder="1"/>
    <xf numFmtId="0" fontId="0" fillId="0" borderId="4" xfId="0" applyBorder="1"/>
    <xf numFmtId="0" fontId="0" fillId="0" borderId="0" xfId="0" applyFont="1" applyAlignment="1" applyProtection="1"/>
    <xf numFmtId="164" fontId="0" fillId="0" borderId="3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5" fontId="0" fillId="0" borderId="5" xfId="0" applyNumberFormat="1" applyBorder="1"/>
    <xf numFmtId="1" fontId="0" fillId="0" borderId="0" xfId="0" applyNumberFormat="1"/>
    <xf numFmtId="0" fontId="0" fillId="0" borderId="6" xfId="0" applyBorder="1"/>
    <xf numFmtId="0" fontId="5" fillId="0" borderId="0" xfId="0" applyFont="1"/>
    <xf numFmtId="0" fontId="0" fillId="0" borderId="7" xfId="0" applyBorder="1"/>
    <xf numFmtId="0" fontId="0" fillId="0" borderId="1" xfId="0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ont="1" applyBorder="1" applyAlignment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/>
    <xf numFmtId="0" fontId="1" fillId="0" borderId="13" xfId="0" applyFont="1" applyBorder="1"/>
    <xf numFmtId="0" fontId="0" fillId="0" borderId="0" xfId="0" applyFill="1" applyBorder="1"/>
    <xf numFmtId="0" fontId="0" fillId="0" borderId="2" xfId="0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'100'!$J$101:$AC$101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62048"/>
        <c:axId val="73442048"/>
      </c:barChart>
      <c:catAx>
        <c:axId val="733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3442048"/>
        <c:crosses val="autoZero"/>
        <c:auto val="1"/>
        <c:lblAlgn val="ctr"/>
        <c:lblOffset val="100"/>
        <c:noMultiLvlLbl val="0"/>
      </c:catAx>
      <c:valAx>
        <c:axId val="734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6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'50'!$J$52:$AC$52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9792"/>
        <c:axId val="50531328"/>
      </c:barChart>
      <c:catAx>
        <c:axId val="505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531328"/>
        <c:crosses val="autoZero"/>
        <c:auto val="1"/>
        <c:lblAlgn val="ctr"/>
        <c:lblOffset val="100"/>
        <c:noMultiLvlLbl val="0"/>
      </c:catAx>
      <c:valAx>
        <c:axId val="505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104</xdr:row>
      <xdr:rowOff>33337</xdr:rowOff>
    </xdr:from>
    <xdr:to>
      <xdr:col>22</xdr:col>
      <xdr:colOff>123825</xdr:colOff>
      <xdr:row>119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55</xdr:row>
      <xdr:rowOff>38099</xdr:rowOff>
    </xdr:from>
    <xdr:to>
      <xdr:col>22</xdr:col>
      <xdr:colOff>152400</xdr:colOff>
      <xdr:row>76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"/>
  <sheetViews>
    <sheetView tabSelected="1" zoomScaleNormal="100" workbookViewId="0">
      <selection activeCell="G6" sqref="G6"/>
    </sheetView>
  </sheetViews>
  <sheetFormatPr defaultRowHeight="15" x14ac:dyDescent="0.25"/>
  <cols>
    <col min="1" max="4" width="9.140625" style="1"/>
    <col min="8" max="8" width="9.5703125" customWidth="1"/>
    <col min="9" max="9" width="13.140625" customWidth="1"/>
  </cols>
  <sheetData>
    <row r="1" spans="1:29" ht="15" customHeight="1" thickTop="1" thickBot="1" x14ac:dyDescent="0.3">
      <c r="A1" s="2">
        <v>14.59</v>
      </c>
      <c r="B1" s="9">
        <f>A1/5</f>
        <v>2.9180000000000001</v>
      </c>
      <c r="C1" s="9">
        <f>B1-$G$1</f>
        <v>1.2940000000000396E-2</v>
      </c>
      <c r="D1" s="4">
        <f>POWER(C1,2)</f>
        <v>1.6744360000001024E-4</v>
      </c>
      <c r="E1" t="str">
        <f>IF((C1&gt;0.1),"ПРОМАХ",IF(C1&lt;-0.1,"ПРОМАХ"," "))</f>
        <v xml:space="preserve"> </v>
      </c>
      <c r="F1" s="5" t="s">
        <v>0</v>
      </c>
      <c r="G1" s="11">
        <f>I92/I91</f>
        <v>2.9050599999999998</v>
      </c>
      <c r="J1" s="18">
        <f>IF(C1&gt;=-0.1,IF(C1&lt;-0.09,1,0),0)</f>
        <v>0</v>
      </c>
      <c r="K1">
        <f>IF(C1&gt;=-0.09,IF(C1&lt;-0.08,1,0),0)</f>
        <v>0</v>
      </c>
      <c r="L1">
        <f>IF(C1&gt;=-0.08,IF(C1&lt;-0.07,1,0),0)</f>
        <v>0</v>
      </c>
      <c r="M1">
        <f>IF(C1&gt;=-0.07,IF(C1&lt;-0.06,1,0),0)</f>
        <v>0</v>
      </c>
      <c r="N1">
        <f>IF(C1&gt;=-0.06,IF(C1&lt;-0.05,1,0),0)</f>
        <v>0</v>
      </c>
      <c r="O1">
        <f>IF(C1&gt;=-0.05,IF(C1&lt;-0.04,1,0),0)</f>
        <v>0</v>
      </c>
      <c r="P1">
        <f>IF(C1&gt;=-0.04,IF(C1&lt;-0.03,1,0),0)</f>
        <v>0</v>
      </c>
      <c r="Q1">
        <f>IF(C1&gt;=-0.03,IF(C1&lt;-0.02,1,0),0)</f>
        <v>0</v>
      </c>
      <c r="R1">
        <f>IF(C1&gt;=-0.02,IF(C1&lt;-0.01,1,0),0)</f>
        <v>0</v>
      </c>
      <c r="S1">
        <f>IF(C1&gt;=-0.01,IF(C1&lt;0,1,0),0)</f>
        <v>0</v>
      </c>
      <c r="T1">
        <f>IF(C1&gt;=0,IF(C1&lt;0.01,1,0),0)</f>
        <v>0</v>
      </c>
      <c r="U1">
        <f>IF(C1&gt;=0.01,IF(C1&lt;0.02,1,0),0)</f>
        <v>1</v>
      </c>
      <c r="V1">
        <f>IF(C1&gt;=0.02,IF(C1&lt;0.03,1,0),0)</f>
        <v>0</v>
      </c>
      <c r="W1">
        <f>IF(C1&gt;=0.03,IF(C1&lt;0.04,1,0),0)</f>
        <v>0</v>
      </c>
      <c r="X1">
        <f>IF(C1&gt;=0.04,IF(C1&lt;0.05,1,0),0)</f>
        <v>0</v>
      </c>
      <c r="Y1">
        <f>IF(C1&gt;=0.05,IF(C1&lt;0.06,1,0),0)</f>
        <v>0</v>
      </c>
      <c r="Z1">
        <f>IF(C1&gt;=0.06,IF(C1&lt;0.07,1,0),0)</f>
        <v>0</v>
      </c>
      <c r="AA1">
        <f>IF(C1&gt;=0.07,IF(C1&lt;0.08,1,0),0)</f>
        <v>0</v>
      </c>
      <c r="AB1">
        <f>IF(C1&gt;=0.08,IF(C1&lt;0.09,1,0),0)</f>
        <v>0</v>
      </c>
      <c r="AC1" s="16">
        <f>IF(C1&gt;=0.09,IF(C1&lt;0.1,1,0),0)</f>
        <v>0</v>
      </c>
    </row>
    <row r="2" spans="1:29" ht="15.75" thickTop="1" x14ac:dyDescent="0.25">
      <c r="A2" s="2">
        <v>14.93</v>
      </c>
      <c r="B2" s="9">
        <f t="shared" ref="B2:B65" si="0">A2/5</f>
        <v>2.9859999999999998</v>
      </c>
      <c r="C2" s="9">
        <f t="shared" ref="C2:C65" si="1">B2-$G$1</f>
        <v>8.0940000000000012E-2</v>
      </c>
      <c r="D2" s="4">
        <f t="shared" ref="D2:D65" si="2">POWER(C2,2)</f>
        <v>6.5512836000000017E-3</v>
      </c>
      <c r="E2" t="str">
        <f t="shared" ref="E2:E65" si="3">IF((C2&gt;0.1),"ПРОМАХ",IF(C2&lt;-0.1,"ПРОМАХ"," "))</f>
        <v xml:space="preserve"> </v>
      </c>
      <c r="J2" s="18">
        <f t="shared" ref="J2:J65" si="4">IF(C2&gt;=-0.1,IF(C2&lt;-0.09,1,0),0)</f>
        <v>0</v>
      </c>
      <c r="K2">
        <f t="shared" ref="K2:K65" si="5">IF(C2&gt;=-0.09,IF(C2&lt;-0.08,1,0),0)</f>
        <v>0</v>
      </c>
      <c r="L2">
        <f t="shared" ref="L2:L65" si="6">IF(C2&gt;=-0.08,IF(C2&lt;-0.07,1,0),0)</f>
        <v>0</v>
      </c>
      <c r="M2">
        <f t="shared" ref="M2:M65" si="7">IF(C2&gt;=-0.07,IF(C2&lt;-0.06,1,0),0)</f>
        <v>0</v>
      </c>
      <c r="N2">
        <f t="shared" ref="N2:N65" si="8">IF(C2&gt;=-0.06,IF(C2&lt;-0.05,1,0),0)</f>
        <v>0</v>
      </c>
      <c r="O2">
        <f t="shared" ref="O2:O65" si="9">IF(C2&gt;=-0.05,IF(C2&lt;-0.04,1,0),0)</f>
        <v>0</v>
      </c>
      <c r="P2">
        <f t="shared" ref="P2:P65" si="10">IF(C2&gt;=-0.04,IF(C2&lt;-0.03,1,0),0)</f>
        <v>0</v>
      </c>
      <c r="Q2">
        <f t="shared" ref="Q2:Q65" si="11">IF(C2&gt;=-0.03,IF(C2&lt;-0.02,1,0),0)</f>
        <v>0</v>
      </c>
      <c r="R2">
        <f t="shared" ref="R2:R65" si="12">IF(C2&gt;=-0.02,IF(C2&lt;-0.01,1,0),0)</f>
        <v>0</v>
      </c>
      <c r="S2">
        <f t="shared" ref="S2:S65" si="13">IF(C2&gt;=-0.01,IF(C2&lt;0,1,0),0)</f>
        <v>0</v>
      </c>
      <c r="T2">
        <f t="shared" ref="T2:T65" si="14">IF(C2&gt;=0,IF(C2&lt;0.01,1,0),0)</f>
        <v>0</v>
      </c>
      <c r="U2">
        <f t="shared" ref="U2:U65" si="15">IF(C2&gt;=0.01,IF(C2&lt;0.02,1,0),0)</f>
        <v>0</v>
      </c>
      <c r="V2">
        <f t="shared" ref="V2:V65" si="16">IF(C2&gt;=0.02,IF(C2&lt;0.03,1,0),0)</f>
        <v>0</v>
      </c>
      <c r="W2">
        <f t="shared" ref="W2:W65" si="17">IF(C2&gt;=0.03,IF(C2&lt;0.04,1,0),0)</f>
        <v>0</v>
      </c>
      <c r="X2">
        <f t="shared" ref="X2:X65" si="18">IF(C2&gt;=0.04,IF(C2&lt;0.05,1,0),0)</f>
        <v>0</v>
      </c>
      <c r="Y2">
        <f t="shared" ref="Y2:Y65" si="19">IF(C2&gt;=0.05,IF(C2&lt;0.06,1,0),0)</f>
        <v>0</v>
      </c>
      <c r="Z2">
        <f t="shared" ref="Z2:Z65" si="20">IF(C2&gt;=0.06,IF(C2&lt;0.07,1,0),0)</f>
        <v>0</v>
      </c>
      <c r="AA2">
        <f t="shared" ref="AA2:AA65" si="21">IF(C2&gt;=0.07,IF(C2&lt;0.08,1,0),0)</f>
        <v>0</v>
      </c>
      <c r="AB2">
        <f t="shared" ref="AB2:AB65" si="22">IF(C2&gt;=0.08,IF(C2&lt;0.09,1,0),0)</f>
        <v>1</v>
      </c>
      <c r="AC2" s="16">
        <f t="shared" ref="AC2:AC65" si="23">IF(C2&gt;=0.09,IF(C2&lt;0.1,1,0),0)</f>
        <v>0</v>
      </c>
    </row>
    <row r="3" spans="1:29" ht="18.75" x14ac:dyDescent="0.3">
      <c r="A3" s="2">
        <v>14.78</v>
      </c>
      <c r="B3" s="9">
        <f t="shared" si="0"/>
        <v>2.956</v>
      </c>
      <c r="C3" s="9">
        <f t="shared" si="1"/>
        <v>5.0940000000000207E-2</v>
      </c>
      <c r="D3" s="4">
        <f t="shared" si="2"/>
        <v>2.5948836000000211E-3</v>
      </c>
      <c r="E3" t="str">
        <f t="shared" si="3"/>
        <v xml:space="preserve"> </v>
      </c>
      <c r="F3" s="14" t="s">
        <v>3</v>
      </c>
      <c r="G3">
        <f>0.01/(5*SQRT(12))</f>
        <v>5.773502691896258E-4</v>
      </c>
      <c r="J3" s="18">
        <f t="shared" si="4"/>
        <v>0</v>
      </c>
      <c r="K3">
        <f t="shared" si="5"/>
        <v>0</v>
      </c>
      <c r="L3">
        <f t="shared" si="6"/>
        <v>0</v>
      </c>
      <c r="M3">
        <f t="shared" si="7"/>
        <v>0</v>
      </c>
      <c r="N3">
        <f t="shared" si="8"/>
        <v>0</v>
      </c>
      <c r="O3">
        <f t="shared" si="9"/>
        <v>0</v>
      </c>
      <c r="P3">
        <f t="shared" si="10"/>
        <v>0</v>
      </c>
      <c r="Q3">
        <f t="shared" si="11"/>
        <v>0</v>
      </c>
      <c r="R3">
        <f t="shared" si="12"/>
        <v>0</v>
      </c>
      <c r="S3">
        <f t="shared" si="13"/>
        <v>0</v>
      </c>
      <c r="T3">
        <f t="shared" si="14"/>
        <v>0</v>
      </c>
      <c r="U3">
        <f t="shared" si="15"/>
        <v>0</v>
      </c>
      <c r="V3">
        <f t="shared" si="16"/>
        <v>0</v>
      </c>
      <c r="W3">
        <f t="shared" si="17"/>
        <v>0</v>
      </c>
      <c r="X3">
        <f t="shared" si="18"/>
        <v>0</v>
      </c>
      <c r="Y3">
        <f t="shared" si="19"/>
        <v>1</v>
      </c>
      <c r="Z3">
        <f t="shared" si="20"/>
        <v>0</v>
      </c>
      <c r="AA3">
        <f t="shared" si="21"/>
        <v>0</v>
      </c>
      <c r="AB3">
        <f t="shared" si="22"/>
        <v>0</v>
      </c>
      <c r="AC3" s="16">
        <f t="shared" si="23"/>
        <v>0</v>
      </c>
    </row>
    <row r="4" spans="1:29" x14ac:dyDescent="0.25">
      <c r="A4" s="2">
        <v>14.46</v>
      </c>
      <c r="B4" s="9">
        <f t="shared" si="0"/>
        <v>2.8920000000000003</v>
      </c>
      <c r="C4" s="9">
        <f t="shared" si="1"/>
        <v>-1.3059999999999405E-2</v>
      </c>
      <c r="D4" s="4">
        <f t="shared" si="2"/>
        <v>1.7056359999998447E-4</v>
      </c>
      <c r="E4" t="str">
        <f t="shared" si="3"/>
        <v xml:space="preserve"> </v>
      </c>
      <c r="J4" s="18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  <c r="R4">
        <f t="shared" si="12"/>
        <v>1</v>
      </c>
      <c r="S4">
        <f t="shared" si="13"/>
        <v>0</v>
      </c>
      <c r="T4">
        <f t="shared" si="14"/>
        <v>0</v>
      </c>
      <c r="U4">
        <f t="shared" si="15"/>
        <v>0</v>
      </c>
      <c r="V4">
        <f t="shared" si="16"/>
        <v>0</v>
      </c>
      <c r="W4">
        <f t="shared" si="17"/>
        <v>0</v>
      </c>
      <c r="X4">
        <f t="shared" si="18"/>
        <v>0</v>
      </c>
      <c r="Y4">
        <f t="shared" si="19"/>
        <v>0</v>
      </c>
      <c r="Z4">
        <f t="shared" si="20"/>
        <v>0</v>
      </c>
      <c r="AA4">
        <f t="shared" si="21"/>
        <v>0</v>
      </c>
      <c r="AB4">
        <f t="shared" si="22"/>
        <v>0</v>
      </c>
      <c r="AC4" s="16">
        <f t="shared" si="23"/>
        <v>0</v>
      </c>
    </row>
    <row r="5" spans="1:29" x14ac:dyDescent="0.25">
      <c r="A5" s="2">
        <v>14.69</v>
      </c>
      <c r="B5" s="9">
        <f t="shared" si="0"/>
        <v>2.9379999999999997</v>
      </c>
      <c r="C5" s="9">
        <f t="shared" si="1"/>
        <v>3.2939999999999969E-2</v>
      </c>
      <c r="D5" s="4">
        <f t="shared" si="2"/>
        <v>1.085043599999998E-3</v>
      </c>
      <c r="E5" t="str">
        <f t="shared" si="3"/>
        <v xml:space="preserve"> </v>
      </c>
      <c r="J5" s="18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1</v>
      </c>
      <c r="X5">
        <f t="shared" si="18"/>
        <v>0</v>
      </c>
      <c r="Y5">
        <f t="shared" si="19"/>
        <v>0</v>
      </c>
      <c r="Z5">
        <f t="shared" si="20"/>
        <v>0</v>
      </c>
      <c r="AA5">
        <f t="shared" si="21"/>
        <v>0</v>
      </c>
      <c r="AB5">
        <f t="shared" si="22"/>
        <v>0</v>
      </c>
      <c r="AC5" s="16">
        <f t="shared" si="23"/>
        <v>0</v>
      </c>
    </row>
    <row r="6" spans="1:29" x14ac:dyDescent="0.25">
      <c r="A6" s="2">
        <v>15.02</v>
      </c>
      <c r="B6" s="9">
        <f t="shared" si="0"/>
        <v>3.004</v>
      </c>
      <c r="C6" s="9">
        <f t="shared" si="1"/>
        <v>9.894000000000025E-2</v>
      </c>
      <c r="D6" s="4">
        <f t="shared" si="2"/>
        <v>9.7891236000000499E-3</v>
      </c>
      <c r="E6" t="str">
        <f t="shared" si="3"/>
        <v xml:space="preserve"> </v>
      </c>
      <c r="J6" s="18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si="18"/>
        <v>0</v>
      </c>
      <c r="Y6">
        <f t="shared" si="19"/>
        <v>0</v>
      </c>
      <c r="Z6">
        <f t="shared" si="20"/>
        <v>0</v>
      </c>
      <c r="AA6">
        <f t="shared" si="21"/>
        <v>0</v>
      </c>
      <c r="AB6">
        <f t="shared" si="22"/>
        <v>0</v>
      </c>
      <c r="AC6" s="16">
        <f t="shared" si="23"/>
        <v>1</v>
      </c>
    </row>
    <row r="7" spans="1:29" x14ac:dyDescent="0.25">
      <c r="A7" s="2">
        <v>14.69</v>
      </c>
      <c r="B7" s="9">
        <f t="shared" si="0"/>
        <v>2.9379999999999997</v>
      </c>
      <c r="C7" s="9">
        <f t="shared" si="1"/>
        <v>3.2939999999999969E-2</v>
      </c>
      <c r="D7" s="4">
        <f t="shared" si="2"/>
        <v>1.085043599999998E-3</v>
      </c>
      <c r="E7" t="str">
        <f t="shared" si="3"/>
        <v xml:space="preserve"> </v>
      </c>
      <c r="J7" s="18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17"/>
        <v>1</v>
      </c>
      <c r="X7">
        <f t="shared" si="18"/>
        <v>0</v>
      </c>
      <c r="Y7">
        <f t="shared" si="19"/>
        <v>0</v>
      </c>
      <c r="Z7">
        <f t="shared" si="20"/>
        <v>0</v>
      </c>
      <c r="AA7">
        <f t="shared" si="21"/>
        <v>0</v>
      </c>
      <c r="AB7">
        <f t="shared" si="22"/>
        <v>0</v>
      </c>
      <c r="AC7" s="16">
        <f t="shared" si="23"/>
        <v>0</v>
      </c>
    </row>
    <row r="8" spans="1:29" x14ac:dyDescent="0.25">
      <c r="A8" s="2">
        <v>14.26</v>
      </c>
      <c r="B8" s="9">
        <f t="shared" si="0"/>
        <v>2.8519999999999999</v>
      </c>
      <c r="C8" s="9">
        <f t="shared" si="1"/>
        <v>-5.3059999999999885E-2</v>
      </c>
      <c r="D8" s="4">
        <f t="shared" si="2"/>
        <v>2.8153635999999876E-3</v>
      </c>
      <c r="E8" t="str">
        <f t="shared" si="3"/>
        <v xml:space="preserve"> </v>
      </c>
      <c r="J8" s="1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1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18"/>
        <v>0</v>
      </c>
      <c r="Y8">
        <f t="shared" si="19"/>
        <v>0</v>
      </c>
      <c r="Z8">
        <f t="shared" si="20"/>
        <v>0</v>
      </c>
      <c r="AA8">
        <f t="shared" si="21"/>
        <v>0</v>
      </c>
      <c r="AB8">
        <f t="shared" si="22"/>
        <v>0</v>
      </c>
      <c r="AC8" s="16">
        <f t="shared" si="23"/>
        <v>0</v>
      </c>
    </row>
    <row r="9" spans="1:29" x14ac:dyDescent="0.25">
      <c r="A9" s="2">
        <v>14.36</v>
      </c>
      <c r="B9" s="9">
        <f t="shared" si="0"/>
        <v>2.8719999999999999</v>
      </c>
      <c r="C9" s="9">
        <f t="shared" si="1"/>
        <v>-3.3059999999999867E-2</v>
      </c>
      <c r="D9" s="4">
        <f t="shared" si="2"/>
        <v>1.0929635999999913E-3</v>
      </c>
      <c r="E9" t="str">
        <f t="shared" si="3"/>
        <v xml:space="preserve"> </v>
      </c>
      <c r="J9" s="18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1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0</v>
      </c>
      <c r="Y9">
        <f t="shared" si="19"/>
        <v>0</v>
      </c>
      <c r="Z9">
        <f t="shared" si="20"/>
        <v>0</v>
      </c>
      <c r="AA9">
        <f t="shared" si="21"/>
        <v>0</v>
      </c>
      <c r="AB9">
        <f t="shared" si="22"/>
        <v>0</v>
      </c>
      <c r="AC9" s="16">
        <f t="shared" si="23"/>
        <v>0</v>
      </c>
    </row>
    <row r="10" spans="1:29" x14ac:dyDescent="0.25">
      <c r="A10" s="2">
        <v>14.47</v>
      </c>
      <c r="B10" s="9">
        <f t="shared" si="0"/>
        <v>2.8940000000000001</v>
      </c>
      <c r="C10" s="9">
        <f t="shared" si="1"/>
        <v>-1.1059999999999626E-2</v>
      </c>
      <c r="D10" s="4">
        <f t="shared" si="2"/>
        <v>1.2232359999999172E-4</v>
      </c>
      <c r="E10" t="str">
        <f t="shared" si="3"/>
        <v xml:space="preserve"> </v>
      </c>
      <c r="J10" s="18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1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  <c r="Y10">
        <f t="shared" si="19"/>
        <v>0</v>
      </c>
      <c r="Z10">
        <f t="shared" si="20"/>
        <v>0</v>
      </c>
      <c r="AA10">
        <f t="shared" si="21"/>
        <v>0</v>
      </c>
      <c r="AB10">
        <f t="shared" si="22"/>
        <v>0</v>
      </c>
      <c r="AC10" s="16">
        <f t="shared" si="23"/>
        <v>0</v>
      </c>
    </row>
    <row r="11" spans="1:29" x14ac:dyDescent="0.25">
      <c r="A11" s="2">
        <v>14.06</v>
      </c>
      <c r="B11" s="9">
        <f t="shared" si="0"/>
        <v>2.8120000000000003</v>
      </c>
      <c r="C11" s="9">
        <f t="shared" si="1"/>
        <v>-9.3059999999999476E-2</v>
      </c>
      <c r="D11" s="4">
        <f t="shared" si="2"/>
        <v>8.6601635999999024E-3</v>
      </c>
      <c r="E11" t="str">
        <f t="shared" si="3"/>
        <v xml:space="preserve"> </v>
      </c>
      <c r="J11" s="18">
        <f t="shared" si="4"/>
        <v>1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0</v>
      </c>
      <c r="Z11">
        <f t="shared" si="20"/>
        <v>0</v>
      </c>
      <c r="AA11">
        <f t="shared" si="21"/>
        <v>0</v>
      </c>
      <c r="AB11">
        <f t="shared" si="22"/>
        <v>0</v>
      </c>
      <c r="AC11" s="16">
        <f t="shared" si="23"/>
        <v>0</v>
      </c>
    </row>
    <row r="12" spans="1:29" x14ac:dyDescent="0.25">
      <c r="A12" s="2">
        <v>14.87</v>
      </c>
      <c r="B12" s="9">
        <f t="shared" si="0"/>
        <v>2.9739999999999998</v>
      </c>
      <c r="C12" s="9">
        <f t="shared" si="1"/>
        <v>6.8940000000000001E-2</v>
      </c>
      <c r="D12" s="4">
        <f t="shared" si="2"/>
        <v>4.7527236000000006E-3</v>
      </c>
      <c r="E12" t="str">
        <f t="shared" si="3"/>
        <v xml:space="preserve"> </v>
      </c>
      <c r="J12" s="18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W12">
        <f t="shared" si="17"/>
        <v>0</v>
      </c>
      <c r="X12">
        <f t="shared" si="18"/>
        <v>0</v>
      </c>
      <c r="Y12">
        <f t="shared" si="19"/>
        <v>0</v>
      </c>
      <c r="Z12">
        <f t="shared" si="20"/>
        <v>1</v>
      </c>
      <c r="AA12">
        <f t="shared" si="21"/>
        <v>0</v>
      </c>
      <c r="AB12">
        <f t="shared" si="22"/>
        <v>0</v>
      </c>
      <c r="AC12" s="16">
        <f t="shared" si="23"/>
        <v>0</v>
      </c>
    </row>
    <row r="13" spans="1:29" x14ac:dyDescent="0.25">
      <c r="A13" s="2">
        <v>14.34</v>
      </c>
      <c r="B13" s="9">
        <f t="shared" si="0"/>
        <v>2.8679999999999999</v>
      </c>
      <c r="C13" s="9">
        <f t="shared" si="1"/>
        <v>-3.7059999999999871E-2</v>
      </c>
      <c r="D13" s="4">
        <f t="shared" si="2"/>
        <v>1.3734435999999905E-3</v>
      </c>
      <c r="E13" t="str">
        <f t="shared" si="3"/>
        <v xml:space="preserve"> </v>
      </c>
      <c r="J13" s="18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0</v>
      </c>
      <c r="Z13">
        <f t="shared" si="20"/>
        <v>0</v>
      </c>
      <c r="AA13">
        <f t="shared" si="21"/>
        <v>0</v>
      </c>
      <c r="AB13">
        <f t="shared" si="22"/>
        <v>0</v>
      </c>
      <c r="AC13" s="16">
        <f t="shared" si="23"/>
        <v>0</v>
      </c>
    </row>
    <row r="14" spans="1:29" x14ac:dyDescent="0.25">
      <c r="A14" s="2">
        <v>14.32</v>
      </c>
      <c r="B14" s="9">
        <f t="shared" si="0"/>
        <v>2.8639999999999999</v>
      </c>
      <c r="C14" s="9">
        <f t="shared" si="1"/>
        <v>-4.1059999999999874E-2</v>
      </c>
      <c r="D14" s="4">
        <f t="shared" si="2"/>
        <v>1.6859235999999898E-3</v>
      </c>
      <c r="E14" t="str">
        <f t="shared" si="3"/>
        <v xml:space="preserve"> </v>
      </c>
      <c r="J14" s="18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1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0</v>
      </c>
      <c r="X14">
        <f t="shared" si="18"/>
        <v>0</v>
      </c>
      <c r="Y14">
        <f t="shared" si="19"/>
        <v>0</v>
      </c>
      <c r="Z14">
        <f t="shared" si="20"/>
        <v>0</v>
      </c>
      <c r="AA14">
        <f t="shared" si="21"/>
        <v>0</v>
      </c>
      <c r="AB14">
        <f t="shared" si="22"/>
        <v>0</v>
      </c>
      <c r="AC14" s="16">
        <f t="shared" si="23"/>
        <v>0</v>
      </c>
    </row>
    <row r="15" spans="1:29" x14ac:dyDescent="0.25">
      <c r="A15" s="2">
        <v>14.15</v>
      </c>
      <c r="B15" s="9">
        <f t="shared" si="0"/>
        <v>2.83</v>
      </c>
      <c r="C15" s="9">
        <f t="shared" si="1"/>
        <v>-7.5059999999999683E-2</v>
      </c>
      <c r="D15" s="4">
        <f t="shared" si="2"/>
        <v>5.6340035999999528E-3</v>
      </c>
      <c r="E15" t="str">
        <f t="shared" si="3"/>
        <v xml:space="preserve"> </v>
      </c>
      <c r="J15" s="18">
        <f t="shared" si="4"/>
        <v>0</v>
      </c>
      <c r="K15">
        <f t="shared" si="5"/>
        <v>0</v>
      </c>
      <c r="L15">
        <f t="shared" si="6"/>
        <v>1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W15">
        <f t="shared" si="17"/>
        <v>0</v>
      </c>
      <c r="X15">
        <f t="shared" si="18"/>
        <v>0</v>
      </c>
      <c r="Y15">
        <f t="shared" si="19"/>
        <v>0</v>
      </c>
      <c r="Z15">
        <f t="shared" si="20"/>
        <v>0</v>
      </c>
      <c r="AA15">
        <f t="shared" si="21"/>
        <v>0</v>
      </c>
      <c r="AB15">
        <f t="shared" si="22"/>
        <v>0</v>
      </c>
      <c r="AC15" s="16">
        <f t="shared" si="23"/>
        <v>0</v>
      </c>
    </row>
    <row r="16" spans="1:29" x14ac:dyDescent="0.25">
      <c r="A16" s="2">
        <v>14.31</v>
      </c>
      <c r="B16" s="9">
        <f t="shared" si="0"/>
        <v>2.8620000000000001</v>
      </c>
      <c r="C16" s="9">
        <f t="shared" si="1"/>
        <v>-4.3059999999999654E-2</v>
      </c>
      <c r="D16" s="4">
        <f t="shared" si="2"/>
        <v>1.8541635999999703E-3</v>
      </c>
      <c r="E16" t="str">
        <f t="shared" si="3"/>
        <v xml:space="preserve"> </v>
      </c>
      <c r="J16" s="18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0</v>
      </c>
      <c r="Z16">
        <f t="shared" si="20"/>
        <v>0</v>
      </c>
      <c r="AA16">
        <f t="shared" si="21"/>
        <v>0</v>
      </c>
      <c r="AB16">
        <f t="shared" si="22"/>
        <v>0</v>
      </c>
      <c r="AC16" s="16">
        <f t="shared" si="23"/>
        <v>0</v>
      </c>
    </row>
    <row r="17" spans="1:29" x14ac:dyDescent="0.25">
      <c r="A17" s="2">
        <v>14.26</v>
      </c>
      <c r="B17" s="9">
        <f t="shared" si="0"/>
        <v>2.8519999999999999</v>
      </c>
      <c r="C17" s="9">
        <f t="shared" si="1"/>
        <v>-5.3059999999999885E-2</v>
      </c>
      <c r="D17" s="4">
        <f t="shared" si="2"/>
        <v>2.8153635999999876E-3</v>
      </c>
      <c r="E17" t="str">
        <f t="shared" si="3"/>
        <v xml:space="preserve"> </v>
      </c>
      <c r="J17" s="18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1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W17">
        <f t="shared" si="17"/>
        <v>0</v>
      </c>
      <c r="X17">
        <f t="shared" si="18"/>
        <v>0</v>
      </c>
      <c r="Y17">
        <f t="shared" si="19"/>
        <v>0</v>
      </c>
      <c r="Z17">
        <f t="shared" si="20"/>
        <v>0</v>
      </c>
      <c r="AA17">
        <f t="shared" si="21"/>
        <v>0</v>
      </c>
      <c r="AB17">
        <f t="shared" si="22"/>
        <v>0</v>
      </c>
      <c r="AC17" s="16">
        <f t="shared" si="23"/>
        <v>0</v>
      </c>
    </row>
    <row r="18" spans="1:29" x14ac:dyDescent="0.25">
      <c r="A18" s="2">
        <v>14.43</v>
      </c>
      <c r="B18" s="9">
        <f t="shared" si="0"/>
        <v>2.8860000000000001</v>
      </c>
      <c r="C18" s="9">
        <f t="shared" si="1"/>
        <v>-1.9059999999999633E-2</v>
      </c>
      <c r="D18" s="4">
        <f t="shared" si="2"/>
        <v>3.63283599999986E-4</v>
      </c>
      <c r="E18" t="str">
        <f t="shared" si="3"/>
        <v xml:space="preserve"> </v>
      </c>
      <c r="J18" s="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1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W18">
        <f t="shared" si="17"/>
        <v>0</v>
      </c>
      <c r="X18">
        <f t="shared" si="18"/>
        <v>0</v>
      </c>
      <c r="Y18">
        <f t="shared" si="19"/>
        <v>0</v>
      </c>
      <c r="Z18">
        <f t="shared" si="20"/>
        <v>0</v>
      </c>
      <c r="AA18">
        <f t="shared" si="21"/>
        <v>0</v>
      </c>
      <c r="AB18">
        <f t="shared" si="22"/>
        <v>0</v>
      </c>
      <c r="AC18" s="16">
        <f t="shared" si="23"/>
        <v>0</v>
      </c>
    </row>
    <row r="19" spans="1:29" x14ac:dyDescent="0.25">
      <c r="A19" s="2">
        <v>14.34</v>
      </c>
      <c r="B19" s="9">
        <f t="shared" si="0"/>
        <v>2.8679999999999999</v>
      </c>
      <c r="C19" s="9">
        <f t="shared" si="1"/>
        <v>-3.7059999999999871E-2</v>
      </c>
      <c r="D19" s="4">
        <f t="shared" si="2"/>
        <v>1.3734435999999905E-3</v>
      </c>
      <c r="E19" t="str">
        <f t="shared" si="3"/>
        <v xml:space="preserve"> </v>
      </c>
      <c r="J19" s="18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1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W19">
        <f t="shared" si="17"/>
        <v>0</v>
      </c>
      <c r="X19">
        <f t="shared" si="18"/>
        <v>0</v>
      </c>
      <c r="Y19">
        <f t="shared" si="19"/>
        <v>0</v>
      </c>
      <c r="Z19">
        <f t="shared" si="20"/>
        <v>0</v>
      </c>
      <c r="AA19">
        <f t="shared" si="21"/>
        <v>0</v>
      </c>
      <c r="AB19">
        <f t="shared" si="22"/>
        <v>0</v>
      </c>
      <c r="AC19" s="16">
        <f t="shared" si="23"/>
        <v>0</v>
      </c>
    </row>
    <row r="20" spans="1:29" x14ac:dyDescent="0.25">
      <c r="A20" s="2">
        <v>14.26</v>
      </c>
      <c r="B20" s="9">
        <f t="shared" si="0"/>
        <v>2.8519999999999999</v>
      </c>
      <c r="C20" s="9">
        <f t="shared" si="1"/>
        <v>-5.3059999999999885E-2</v>
      </c>
      <c r="D20" s="4">
        <f t="shared" si="2"/>
        <v>2.8153635999999876E-3</v>
      </c>
      <c r="E20" t="str">
        <f t="shared" si="3"/>
        <v xml:space="preserve"> </v>
      </c>
      <c r="J20" s="18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0</v>
      </c>
      <c r="X20">
        <f t="shared" si="18"/>
        <v>0</v>
      </c>
      <c r="Y20">
        <f t="shared" si="19"/>
        <v>0</v>
      </c>
      <c r="Z20">
        <f t="shared" si="20"/>
        <v>0</v>
      </c>
      <c r="AA20">
        <f t="shared" si="21"/>
        <v>0</v>
      </c>
      <c r="AB20">
        <f t="shared" si="22"/>
        <v>0</v>
      </c>
      <c r="AC20" s="16">
        <f t="shared" si="23"/>
        <v>0</v>
      </c>
    </row>
    <row r="21" spans="1:29" x14ac:dyDescent="0.25">
      <c r="A21" s="2">
        <v>14.18</v>
      </c>
      <c r="B21" s="9">
        <f t="shared" si="0"/>
        <v>2.8359999999999999</v>
      </c>
      <c r="C21" s="9">
        <f t="shared" si="1"/>
        <v>-6.9059999999999899E-2</v>
      </c>
      <c r="D21" s="4">
        <f t="shared" si="2"/>
        <v>4.7692835999999864E-3</v>
      </c>
      <c r="E21" t="str">
        <f t="shared" si="3"/>
        <v xml:space="preserve"> </v>
      </c>
      <c r="J21" s="18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0</v>
      </c>
      <c r="Y21">
        <f t="shared" si="19"/>
        <v>0</v>
      </c>
      <c r="Z21">
        <f t="shared" si="20"/>
        <v>0</v>
      </c>
      <c r="AA21">
        <f t="shared" si="21"/>
        <v>0</v>
      </c>
      <c r="AB21">
        <f t="shared" si="22"/>
        <v>0</v>
      </c>
      <c r="AC21" s="16">
        <f t="shared" si="23"/>
        <v>0</v>
      </c>
    </row>
    <row r="22" spans="1:29" x14ac:dyDescent="0.25">
      <c r="A22" s="2">
        <v>15.96</v>
      </c>
      <c r="B22" s="9">
        <f t="shared" si="0"/>
        <v>3.1920000000000002</v>
      </c>
      <c r="C22" s="9">
        <f t="shared" si="1"/>
        <v>0.28694000000000042</v>
      </c>
      <c r="D22" s="4">
        <f t="shared" si="2"/>
        <v>8.2334563600000243E-2</v>
      </c>
      <c r="E22" t="str">
        <f t="shared" si="3"/>
        <v>ПРОМАХ</v>
      </c>
      <c r="J22" s="18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W22">
        <f t="shared" si="17"/>
        <v>0</v>
      </c>
      <c r="X22">
        <f t="shared" si="18"/>
        <v>0</v>
      </c>
      <c r="Y22">
        <f t="shared" si="19"/>
        <v>0</v>
      </c>
      <c r="Z22">
        <f t="shared" si="20"/>
        <v>0</v>
      </c>
      <c r="AA22">
        <f t="shared" si="21"/>
        <v>0</v>
      </c>
      <c r="AB22">
        <f t="shared" si="22"/>
        <v>0</v>
      </c>
      <c r="AC22" s="16">
        <f t="shared" si="23"/>
        <v>0</v>
      </c>
    </row>
    <row r="23" spans="1:29" x14ac:dyDescent="0.25">
      <c r="A23" s="2">
        <v>15.5</v>
      </c>
      <c r="B23" s="9">
        <f t="shared" si="0"/>
        <v>3.1</v>
      </c>
      <c r="C23" s="9">
        <f t="shared" si="1"/>
        <v>0.19494000000000034</v>
      </c>
      <c r="D23" s="4">
        <f t="shared" si="2"/>
        <v>3.8001603600000128E-2</v>
      </c>
      <c r="E23" t="str">
        <f t="shared" si="3"/>
        <v>ПРОМАХ</v>
      </c>
      <c r="J23" s="18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W23">
        <f t="shared" si="17"/>
        <v>0</v>
      </c>
      <c r="X23">
        <f t="shared" si="18"/>
        <v>0</v>
      </c>
      <c r="Y23">
        <f t="shared" si="19"/>
        <v>0</v>
      </c>
      <c r="Z23">
        <f t="shared" si="20"/>
        <v>0</v>
      </c>
      <c r="AA23">
        <f t="shared" si="21"/>
        <v>0</v>
      </c>
      <c r="AB23">
        <f t="shared" si="22"/>
        <v>0</v>
      </c>
      <c r="AC23" s="16">
        <f t="shared" si="23"/>
        <v>0</v>
      </c>
    </row>
    <row r="24" spans="1:29" x14ac:dyDescent="0.25">
      <c r="A24" s="2">
        <v>14.84</v>
      </c>
      <c r="B24" s="9">
        <f t="shared" si="0"/>
        <v>2.968</v>
      </c>
      <c r="C24" s="9">
        <f t="shared" si="1"/>
        <v>6.2940000000000218E-2</v>
      </c>
      <c r="D24" s="4">
        <f t="shared" si="2"/>
        <v>3.9614436000000273E-3</v>
      </c>
      <c r="E24" t="str">
        <f t="shared" si="3"/>
        <v xml:space="preserve"> </v>
      </c>
      <c r="J24" s="18">
        <f>IF(C24&gt;=-0.1,IF(C24&lt;-0.09,1,0),0)</f>
        <v>0</v>
      </c>
      <c r="K24">
        <f>IF(C24&gt;=-0.09,IF(C24&lt;-0.08,1,0),0)</f>
        <v>0</v>
      </c>
      <c r="L24">
        <f>IF(C24&gt;=-0.08,IF(C24&lt;-0.07,1,0),0)</f>
        <v>0</v>
      </c>
      <c r="M24">
        <f>IF(C24&gt;=-0.07,IF(C24&lt;-0.06,1,0),0)</f>
        <v>0</v>
      </c>
      <c r="N24">
        <f>IF(C24&gt;=-0.06,IF(C24&lt;-0.05,1,0),0)</f>
        <v>0</v>
      </c>
      <c r="O24">
        <f>IF(C24&gt;=-0.05,IF(C24&lt;-0.04,1,0),0)</f>
        <v>0</v>
      </c>
      <c r="P24">
        <f>IF(C24&gt;=-0.04,IF(C24&lt;-0.03,1,0),0)</f>
        <v>0</v>
      </c>
      <c r="Q24">
        <f>IF(C24&gt;=-0.03,IF(C24&lt;-0.02,1,0),0)</f>
        <v>0</v>
      </c>
      <c r="R24">
        <f>IF(C24&gt;=-0.02,IF(C24&lt;-0.01,1,0),0)</f>
        <v>0</v>
      </c>
      <c r="S24">
        <f>IF(C24&gt;=-0.01,IF(C24&lt;0,1,0),0)</f>
        <v>0</v>
      </c>
      <c r="T24">
        <f>IF(C24&gt;=0,IF(C24&lt;0.01,1,0),0)</f>
        <v>0</v>
      </c>
      <c r="U24">
        <f>IF(C24&gt;=0.01,IF(C24&lt;0.02,1,0),0)</f>
        <v>0</v>
      </c>
      <c r="V24">
        <f>IF(C24&gt;=0.02,IF(C24&lt;0.03,1,0),0)</f>
        <v>0</v>
      </c>
      <c r="W24">
        <f>IF(C24&gt;=0.03,IF(C24&lt;0.04,1,0),0)</f>
        <v>0</v>
      </c>
      <c r="X24">
        <f>IF(C24&gt;=0.04,IF(C24&lt;0.05,1,0),0)</f>
        <v>0</v>
      </c>
      <c r="Y24">
        <f>IF(C24&gt;=0.05,IF(C24&lt;0.06,1,0),0)</f>
        <v>0</v>
      </c>
      <c r="Z24">
        <f>IF(C24&gt;=0.06,IF(C24&lt;0.07,1,0),0)</f>
        <v>1</v>
      </c>
      <c r="AA24">
        <f>IF(C24&gt;=0.07,IF(C24&lt;0.08,1,0),0)</f>
        <v>0</v>
      </c>
      <c r="AB24">
        <f>IF(C24&gt;=0.08,IF(C24&lt;0.09,1,0),0)</f>
        <v>0</v>
      </c>
      <c r="AC24" s="16">
        <f>IF(C24&gt;=0.09,IF(C24&lt;0.1,1,0),0)</f>
        <v>0</v>
      </c>
    </row>
    <row r="25" spans="1:29" x14ac:dyDescent="0.25">
      <c r="A25" s="2">
        <v>15.05</v>
      </c>
      <c r="B25" s="9">
        <f t="shared" si="0"/>
        <v>3.0100000000000002</v>
      </c>
      <c r="C25" s="9">
        <f t="shared" si="1"/>
        <v>0.10494000000000048</v>
      </c>
      <c r="D25" s="4">
        <f t="shared" si="2"/>
        <v>1.10124036000001E-2</v>
      </c>
      <c r="E25" t="str">
        <f t="shared" si="3"/>
        <v>ПРОМАХ</v>
      </c>
      <c r="J25" s="18">
        <f t="shared" ref="J25:J73" si="24">IF(C25&gt;=-0.1,IF(C25&lt;-0.09,1,0),0)</f>
        <v>0</v>
      </c>
      <c r="K25">
        <f t="shared" ref="K25:K73" si="25">IF(C25&gt;=-0.09,IF(C25&lt;-0.08,1,0),0)</f>
        <v>0</v>
      </c>
      <c r="L25">
        <f t="shared" ref="L25:L73" si="26">IF(C25&gt;=-0.08,IF(C25&lt;-0.07,1,0),0)</f>
        <v>0</v>
      </c>
      <c r="M25">
        <f t="shared" ref="M25:M73" si="27">IF(C25&gt;=-0.07,IF(C25&lt;-0.06,1,0),0)</f>
        <v>0</v>
      </c>
      <c r="N25">
        <f t="shared" ref="N25:N73" si="28">IF(C25&gt;=-0.06,IF(C25&lt;-0.05,1,0),0)</f>
        <v>0</v>
      </c>
      <c r="O25">
        <f t="shared" ref="O25:O73" si="29">IF(C25&gt;=-0.05,IF(C25&lt;-0.04,1,0),0)</f>
        <v>0</v>
      </c>
      <c r="P25">
        <f t="shared" ref="P25:P73" si="30">IF(C25&gt;=-0.04,IF(C25&lt;-0.03,1,0),0)</f>
        <v>0</v>
      </c>
      <c r="Q25">
        <f t="shared" ref="Q25:Q73" si="31">IF(C25&gt;=-0.03,IF(C25&lt;-0.02,1,0),0)</f>
        <v>0</v>
      </c>
      <c r="R25">
        <f t="shared" ref="R25:R73" si="32">IF(C25&gt;=-0.02,IF(C25&lt;-0.01,1,0),0)</f>
        <v>0</v>
      </c>
      <c r="S25">
        <f t="shared" ref="S25:S73" si="33">IF(C25&gt;=-0.01,IF(C25&lt;0,1,0),0)</f>
        <v>0</v>
      </c>
      <c r="T25">
        <f t="shared" ref="T25:T88" si="34">IF(C25&gt;=0,IF(C25&lt;0.01,1,0),0)</f>
        <v>0</v>
      </c>
      <c r="U25">
        <f t="shared" ref="U25:U73" si="35">IF(C25&gt;=0.01,IF(C25&lt;0.02,1,0),0)</f>
        <v>0</v>
      </c>
      <c r="V25">
        <f t="shared" ref="V25:V73" si="36">IF(C25&gt;=0.02,IF(C25&lt;0.03,1,0),0)</f>
        <v>0</v>
      </c>
      <c r="W25">
        <f t="shared" ref="W25:W73" si="37">IF(C25&gt;=0.03,IF(C25&lt;0.04,1,0),0)</f>
        <v>0</v>
      </c>
      <c r="X25">
        <f t="shared" ref="X25:X73" si="38">IF(C25&gt;=0.04,IF(C25&lt;0.05,1,0),0)</f>
        <v>0</v>
      </c>
      <c r="Y25">
        <f t="shared" ref="Y25:Y73" si="39">IF(C25&gt;=0.05,IF(C25&lt;0.06,1,0),0)</f>
        <v>0</v>
      </c>
      <c r="Z25">
        <f t="shared" ref="Z25:Z73" si="40">IF(C25&gt;=0.06,IF(C25&lt;0.07,1,0),0)</f>
        <v>0</v>
      </c>
      <c r="AA25">
        <f t="shared" ref="AA25:AA73" si="41">IF(C25&gt;=0.07,IF(C25&lt;0.08,1,0),0)</f>
        <v>0</v>
      </c>
      <c r="AB25">
        <f t="shared" ref="AB25:AB73" si="42">IF(C25&gt;=0.08,IF(C25&lt;0.09,1,0),0)</f>
        <v>0</v>
      </c>
      <c r="AC25" s="16">
        <f t="shared" ref="AC25:AC73" si="43">IF(C25&gt;=0.09,IF(C25&lt;0.1,1,0),0)</f>
        <v>0</v>
      </c>
    </row>
    <row r="26" spans="1:29" x14ac:dyDescent="0.25">
      <c r="A26" s="2">
        <v>14</v>
      </c>
      <c r="B26" s="9">
        <f t="shared" si="0"/>
        <v>2.8</v>
      </c>
      <c r="C26" s="9">
        <f t="shared" si="1"/>
        <v>-0.10505999999999993</v>
      </c>
      <c r="D26" s="4">
        <f t="shared" si="2"/>
        <v>1.1037603599999985E-2</v>
      </c>
      <c r="E26" t="str">
        <f t="shared" si="3"/>
        <v>ПРОМАХ</v>
      </c>
      <c r="J26" s="18">
        <f t="shared" si="24"/>
        <v>0</v>
      </c>
      <c r="K26">
        <f t="shared" si="25"/>
        <v>0</v>
      </c>
      <c r="L26">
        <f t="shared" si="26"/>
        <v>0</v>
      </c>
      <c r="M26">
        <f t="shared" si="27"/>
        <v>0</v>
      </c>
      <c r="N26">
        <f t="shared" si="28"/>
        <v>0</v>
      </c>
      <c r="O26">
        <f t="shared" si="29"/>
        <v>0</v>
      </c>
      <c r="P26">
        <f t="shared" si="30"/>
        <v>0</v>
      </c>
      <c r="Q26">
        <f t="shared" si="31"/>
        <v>0</v>
      </c>
      <c r="R26">
        <f t="shared" si="32"/>
        <v>0</v>
      </c>
      <c r="S26">
        <f t="shared" si="33"/>
        <v>0</v>
      </c>
      <c r="T26">
        <f t="shared" si="34"/>
        <v>0</v>
      </c>
      <c r="U26">
        <f t="shared" si="35"/>
        <v>0</v>
      </c>
      <c r="V26">
        <f t="shared" si="36"/>
        <v>0</v>
      </c>
      <c r="W26">
        <f t="shared" si="37"/>
        <v>0</v>
      </c>
      <c r="X26">
        <f t="shared" si="38"/>
        <v>0</v>
      </c>
      <c r="Y26">
        <f t="shared" si="39"/>
        <v>0</v>
      </c>
      <c r="Z26">
        <f t="shared" si="40"/>
        <v>0</v>
      </c>
      <c r="AA26">
        <f t="shared" si="41"/>
        <v>0</v>
      </c>
      <c r="AB26">
        <f t="shared" si="42"/>
        <v>0</v>
      </c>
      <c r="AC26" s="16">
        <f t="shared" si="43"/>
        <v>0</v>
      </c>
    </row>
    <row r="27" spans="1:29" x14ac:dyDescent="0.25">
      <c r="A27" s="2">
        <v>13.25</v>
      </c>
      <c r="B27" s="9">
        <f t="shared" si="0"/>
        <v>2.65</v>
      </c>
      <c r="C27" s="9">
        <f t="shared" si="1"/>
        <v>-0.25505999999999984</v>
      </c>
      <c r="D27" s="4">
        <f t="shared" si="2"/>
        <v>6.5055603599999914E-2</v>
      </c>
      <c r="E27" t="str">
        <f t="shared" si="3"/>
        <v>ПРОМАХ</v>
      </c>
      <c r="J27" s="18">
        <f t="shared" si="24"/>
        <v>0</v>
      </c>
      <c r="K27">
        <f t="shared" si="25"/>
        <v>0</v>
      </c>
      <c r="L27">
        <f t="shared" si="26"/>
        <v>0</v>
      </c>
      <c r="M27">
        <f t="shared" si="27"/>
        <v>0</v>
      </c>
      <c r="N27">
        <f t="shared" si="28"/>
        <v>0</v>
      </c>
      <c r="O27">
        <f t="shared" si="29"/>
        <v>0</v>
      </c>
      <c r="P27">
        <f t="shared" si="30"/>
        <v>0</v>
      </c>
      <c r="Q27">
        <f t="shared" si="31"/>
        <v>0</v>
      </c>
      <c r="R27">
        <f t="shared" si="32"/>
        <v>0</v>
      </c>
      <c r="S27">
        <f t="shared" si="33"/>
        <v>0</v>
      </c>
      <c r="T27">
        <f t="shared" si="34"/>
        <v>0</v>
      </c>
      <c r="U27">
        <f t="shared" si="35"/>
        <v>0</v>
      </c>
      <c r="V27">
        <f t="shared" si="36"/>
        <v>0</v>
      </c>
      <c r="W27">
        <f t="shared" si="37"/>
        <v>0</v>
      </c>
      <c r="X27">
        <f t="shared" si="38"/>
        <v>0</v>
      </c>
      <c r="Y27">
        <f t="shared" si="39"/>
        <v>0</v>
      </c>
      <c r="Z27">
        <f t="shared" si="40"/>
        <v>0</v>
      </c>
      <c r="AA27">
        <f t="shared" si="41"/>
        <v>0</v>
      </c>
      <c r="AB27">
        <f t="shared" si="42"/>
        <v>0</v>
      </c>
      <c r="AC27" s="16">
        <f t="shared" si="43"/>
        <v>0</v>
      </c>
    </row>
    <row r="28" spans="1:29" x14ac:dyDescent="0.25">
      <c r="A28" s="2">
        <v>14.5</v>
      </c>
      <c r="B28" s="9">
        <f t="shared" si="0"/>
        <v>2.9</v>
      </c>
      <c r="C28" s="9">
        <f t="shared" si="1"/>
        <v>-5.0599999999998424E-3</v>
      </c>
      <c r="D28" s="4">
        <f t="shared" si="2"/>
        <v>2.5603599999998404E-5</v>
      </c>
      <c r="E28" t="str">
        <f t="shared" si="3"/>
        <v xml:space="preserve"> </v>
      </c>
      <c r="J28" s="18">
        <f t="shared" si="24"/>
        <v>0</v>
      </c>
      <c r="K28">
        <f t="shared" si="25"/>
        <v>0</v>
      </c>
      <c r="L28">
        <f t="shared" si="26"/>
        <v>0</v>
      </c>
      <c r="M28">
        <f t="shared" si="27"/>
        <v>0</v>
      </c>
      <c r="N28">
        <f t="shared" si="28"/>
        <v>0</v>
      </c>
      <c r="O28">
        <f t="shared" si="29"/>
        <v>0</v>
      </c>
      <c r="P28">
        <f t="shared" si="30"/>
        <v>0</v>
      </c>
      <c r="Q28">
        <f t="shared" si="31"/>
        <v>0</v>
      </c>
      <c r="R28">
        <f t="shared" si="32"/>
        <v>0</v>
      </c>
      <c r="S28">
        <f t="shared" si="33"/>
        <v>1</v>
      </c>
      <c r="T28">
        <f t="shared" si="34"/>
        <v>0</v>
      </c>
      <c r="U28">
        <f t="shared" si="35"/>
        <v>0</v>
      </c>
      <c r="V28">
        <f t="shared" si="36"/>
        <v>0</v>
      </c>
      <c r="W28">
        <f t="shared" si="37"/>
        <v>0</v>
      </c>
      <c r="X28">
        <f t="shared" si="38"/>
        <v>0</v>
      </c>
      <c r="Y28">
        <f t="shared" si="39"/>
        <v>0</v>
      </c>
      <c r="Z28">
        <f t="shared" si="40"/>
        <v>0</v>
      </c>
      <c r="AA28">
        <f t="shared" si="41"/>
        <v>0</v>
      </c>
      <c r="AB28">
        <f t="shared" si="42"/>
        <v>0</v>
      </c>
      <c r="AC28" s="16">
        <f t="shared" si="43"/>
        <v>0</v>
      </c>
    </row>
    <row r="29" spans="1:29" x14ac:dyDescent="0.25">
      <c r="A29" s="2">
        <v>14.97</v>
      </c>
      <c r="B29" s="9">
        <f t="shared" si="0"/>
        <v>2.9940000000000002</v>
      </c>
      <c r="C29" s="9">
        <f t="shared" si="1"/>
        <v>8.8940000000000463E-2</v>
      </c>
      <c r="D29" s="4">
        <f t="shared" si="2"/>
        <v>7.910323600000083E-3</v>
      </c>
      <c r="E29" t="str">
        <f t="shared" si="3"/>
        <v xml:space="preserve"> </v>
      </c>
      <c r="J29" s="18">
        <f t="shared" si="24"/>
        <v>0</v>
      </c>
      <c r="K29">
        <f t="shared" si="25"/>
        <v>0</v>
      </c>
      <c r="L29">
        <f t="shared" si="26"/>
        <v>0</v>
      </c>
      <c r="M29">
        <f t="shared" si="27"/>
        <v>0</v>
      </c>
      <c r="N29">
        <f t="shared" si="28"/>
        <v>0</v>
      </c>
      <c r="O29">
        <f t="shared" si="29"/>
        <v>0</v>
      </c>
      <c r="P29">
        <f t="shared" si="30"/>
        <v>0</v>
      </c>
      <c r="Q29">
        <f t="shared" si="31"/>
        <v>0</v>
      </c>
      <c r="R29">
        <f t="shared" si="32"/>
        <v>0</v>
      </c>
      <c r="S29">
        <f t="shared" si="33"/>
        <v>0</v>
      </c>
      <c r="T29">
        <f t="shared" si="34"/>
        <v>0</v>
      </c>
      <c r="U29">
        <f t="shared" si="35"/>
        <v>0</v>
      </c>
      <c r="V29">
        <f t="shared" si="36"/>
        <v>0</v>
      </c>
      <c r="W29">
        <f t="shared" si="37"/>
        <v>0</v>
      </c>
      <c r="X29">
        <f t="shared" si="38"/>
        <v>0</v>
      </c>
      <c r="Y29">
        <f t="shared" si="39"/>
        <v>0</v>
      </c>
      <c r="Z29">
        <f t="shared" si="40"/>
        <v>0</v>
      </c>
      <c r="AA29">
        <f t="shared" si="41"/>
        <v>0</v>
      </c>
      <c r="AB29">
        <f t="shared" si="42"/>
        <v>1</v>
      </c>
      <c r="AC29" s="16">
        <f t="shared" si="43"/>
        <v>0</v>
      </c>
    </row>
    <row r="30" spans="1:29" x14ac:dyDescent="0.25">
      <c r="A30" s="2">
        <v>14.69</v>
      </c>
      <c r="B30" s="9">
        <f t="shared" si="0"/>
        <v>2.9379999999999997</v>
      </c>
      <c r="C30" s="9">
        <f t="shared" si="1"/>
        <v>3.2939999999999969E-2</v>
      </c>
      <c r="D30" s="4">
        <f t="shared" si="2"/>
        <v>1.085043599999998E-3</v>
      </c>
      <c r="E30" t="str">
        <f t="shared" si="3"/>
        <v xml:space="preserve"> </v>
      </c>
      <c r="J30" s="18">
        <f t="shared" si="24"/>
        <v>0</v>
      </c>
      <c r="K30">
        <f t="shared" si="25"/>
        <v>0</v>
      </c>
      <c r="L30">
        <f t="shared" si="26"/>
        <v>0</v>
      </c>
      <c r="M30">
        <f t="shared" si="27"/>
        <v>0</v>
      </c>
      <c r="N30">
        <f t="shared" si="28"/>
        <v>0</v>
      </c>
      <c r="O30">
        <f t="shared" si="29"/>
        <v>0</v>
      </c>
      <c r="P30">
        <f t="shared" si="30"/>
        <v>0</v>
      </c>
      <c r="Q30">
        <f t="shared" si="31"/>
        <v>0</v>
      </c>
      <c r="R30">
        <f t="shared" si="32"/>
        <v>0</v>
      </c>
      <c r="S30">
        <f t="shared" si="33"/>
        <v>0</v>
      </c>
      <c r="T30">
        <f t="shared" si="34"/>
        <v>0</v>
      </c>
      <c r="U30">
        <f t="shared" si="35"/>
        <v>0</v>
      </c>
      <c r="V30">
        <f t="shared" si="36"/>
        <v>0</v>
      </c>
      <c r="W30">
        <f t="shared" si="37"/>
        <v>1</v>
      </c>
      <c r="X30">
        <f t="shared" si="38"/>
        <v>0</v>
      </c>
      <c r="Y30">
        <f t="shared" si="39"/>
        <v>0</v>
      </c>
      <c r="Z30">
        <f t="shared" si="40"/>
        <v>0</v>
      </c>
      <c r="AA30">
        <f t="shared" si="41"/>
        <v>0</v>
      </c>
      <c r="AB30">
        <f t="shared" si="42"/>
        <v>0</v>
      </c>
      <c r="AC30" s="16">
        <f t="shared" si="43"/>
        <v>0</v>
      </c>
    </row>
    <row r="31" spans="1:29" x14ac:dyDescent="0.25">
      <c r="A31" s="2">
        <v>14.37</v>
      </c>
      <c r="B31" s="9">
        <f t="shared" si="0"/>
        <v>2.8739999999999997</v>
      </c>
      <c r="C31" s="9">
        <f t="shared" si="1"/>
        <v>-3.1060000000000088E-2</v>
      </c>
      <c r="D31" s="4">
        <f t="shared" si="2"/>
        <v>9.6472360000000542E-4</v>
      </c>
      <c r="E31" t="str">
        <f t="shared" si="3"/>
        <v xml:space="preserve"> </v>
      </c>
      <c r="J31" s="18">
        <f t="shared" si="24"/>
        <v>0</v>
      </c>
      <c r="K31">
        <f t="shared" si="25"/>
        <v>0</v>
      </c>
      <c r="L31">
        <f t="shared" si="26"/>
        <v>0</v>
      </c>
      <c r="M31">
        <f t="shared" si="27"/>
        <v>0</v>
      </c>
      <c r="N31">
        <f t="shared" si="28"/>
        <v>0</v>
      </c>
      <c r="O31">
        <f t="shared" si="29"/>
        <v>0</v>
      </c>
      <c r="P31">
        <f t="shared" si="30"/>
        <v>1</v>
      </c>
      <c r="Q31">
        <f t="shared" si="31"/>
        <v>0</v>
      </c>
      <c r="R31">
        <f t="shared" si="32"/>
        <v>0</v>
      </c>
      <c r="S31">
        <f t="shared" si="33"/>
        <v>0</v>
      </c>
      <c r="T31">
        <f t="shared" si="34"/>
        <v>0</v>
      </c>
      <c r="U31">
        <f t="shared" si="35"/>
        <v>0</v>
      </c>
      <c r="V31">
        <f t="shared" si="36"/>
        <v>0</v>
      </c>
      <c r="W31">
        <f t="shared" si="37"/>
        <v>0</v>
      </c>
      <c r="X31">
        <f t="shared" si="38"/>
        <v>0</v>
      </c>
      <c r="Y31">
        <f t="shared" si="39"/>
        <v>0</v>
      </c>
      <c r="Z31">
        <f t="shared" si="40"/>
        <v>0</v>
      </c>
      <c r="AA31">
        <f t="shared" si="41"/>
        <v>0</v>
      </c>
      <c r="AB31">
        <f t="shared" si="42"/>
        <v>0</v>
      </c>
      <c r="AC31" s="16">
        <f t="shared" si="43"/>
        <v>0</v>
      </c>
    </row>
    <row r="32" spans="1:29" x14ac:dyDescent="0.25">
      <c r="A32" s="2">
        <v>15.19</v>
      </c>
      <c r="B32" s="9">
        <f t="shared" si="0"/>
        <v>3.0379999999999998</v>
      </c>
      <c r="C32" s="9">
        <f t="shared" si="1"/>
        <v>0.13294000000000006</v>
      </c>
      <c r="D32" s="4">
        <f t="shared" si="2"/>
        <v>1.7673043600000014E-2</v>
      </c>
      <c r="E32" t="str">
        <f t="shared" si="3"/>
        <v>ПРОМАХ</v>
      </c>
      <c r="J32" s="18">
        <f t="shared" si="24"/>
        <v>0</v>
      </c>
      <c r="K32">
        <f t="shared" si="25"/>
        <v>0</v>
      </c>
      <c r="L32">
        <f t="shared" si="26"/>
        <v>0</v>
      </c>
      <c r="M32">
        <f t="shared" si="27"/>
        <v>0</v>
      </c>
      <c r="N32">
        <f t="shared" si="28"/>
        <v>0</v>
      </c>
      <c r="O32">
        <f t="shared" si="29"/>
        <v>0</v>
      </c>
      <c r="P32">
        <f t="shared" si="30"/>
        <v>0</v>
      </c>
      <c r="Q32">
        <f t="shared" si="31"/>
        <v>0</v>
      </c>
      <c r="R32">
        <f t="shared" si="32"/>
        <v>0</v>
      </c>
      <c r="S32">
        <f t="shared" si="33"/>
        <v>0</v>
      </c>
      <c r="T32">
        <f t="shared" si="34"/>
        <v>0</v>
      </c>
      <c r="U32">
        <f t="shared" si="35"/>
        <v>0</v>
      </c>
      <c r="V32">
        <f t="shared" si="36"/>
        <v>0</v>
      </c>
      <c r="W32">
        <f t="shared" si="37"/>
        <v>0</v>
      </c>
      <c r="X32">
        <f t="shared" si="38"/>
        <v>0</v>
      </c>
      <c r="Y32">
        <f t="shared" si="39"/>
        <v>0</v>
      </c>
      <c r="Z32">
        <f t="shared" si="40"/>
        <v>0</v>
      </c>
      <c r="AA32">
        <f t="shared" si="41"/>
        <v>0</v>
      </c>
      <c r="AB32">
        <f t="shared" si="42"/>
        <v>0</v>
      </c>
      <c r="AC32" s="16">
        <f t="shared" si="43"/>
        <v>0</v>
      </c>
    </row>
    <row r="33" spans="1:29" x14ac:dyDescent="0.25">
      <c r="A33" s="2">
        <v>15.24</v>
      </c>
      <c r="B33" s="9">
        <f t="shared" si="0"/>
        <v>3.048</v>
      </c>
      <c r="C33" s="9">
        <f t="shared" si="1"/>
        <v>0.14294000000000029</v>
      </c>
      <c r="D33" s="4">
        <f t="shared" si="2"/>
        <v>2.0431843600000082E-2</v>
      </c>
      <c r="E33" t="str">
        <f t="shared" si="3"/>
        <v>ПРОМАХ</v>
      </c>
      <c r="J33" s="18">
        <f t="shared" si="24"/>
        <v>0</v>
      </c>
      <c r="K33">
        <f t="shared" si="25"/>
        <v>0</v>
      </c>
      <c r="L33">
        <f t="shared" si="26"/>
        <v>0</v>
      </c>
      <c r="M33">
        <f t="shared" si="27"/>
        <v>0</v>
      </c>
      <c r="N33">
        <f t="shared" si="28"/>
        <v>0</v>
      </c>
      <c r="O33">
        <f t="shared" si="29"/>
        <v>0</v>
      </c>
      <c r="P33">
        <f t="shared" si="30"/>
        <v>0</v>
      </c>
      <c r="Q33">
        <f t="shared" si="31"/>
        <v>0</v>
      </c>
      <c r="R33">
        <f t="shared" si="32"/>
        <v>0</v>
      </c>
      <c r="S33">
        <f t="shared" si="33"/>
        <v>0</v>
      </c>
      <c r="T33">
        <f t="shared" si="34"/>
        <v>0</v>
      </c>
      <c r="U33">
        <f t="shared" si="35"/>
        <v>0</v>
      </c>
      <c r="V33">
        <f t="shared" si="36"/>
        <v>0</v>
      </c>
      <c r="W33">
        <f t="shared" si="37"/>
        <v>0</v>
      </c>
      <c r="X33">
        <f t="shared" si="38"/>
        <v>0</v>
      </c>
      <c r="Y33">
        <f t="shared" si="39"/>
        <v>0</v>
      </c>
      <c r="Z33">
        <f t="shared" si="40"/>
        <v>0</v>
      </c>
      <c r="AA33">
        <f t="shared" si="41"/>
        <v>0</v>
      </c>
      <c r="AB33">
        <f t="shared" si="42"/>
        <v>0</v>
      </c>
      <c r="AC33" s="16">
        <f t="shared" si="43"/>
        <v>0</v>
      </c>
    </row>
    <row r="34" spans="1:29" x14ac:dyDescent="0.25">
      <c r="A34" s="2">
        <v>15.12</v>
      </c>
      <c r="B34" s="9">
        <f t="shared" si="0"/>
        <v>3.024</v>
      </c>
      <c r="C34" s="9">
        <f t="shared" si="1"/>
        <v>0.11894000000000027</v>
      </c>
      <c r="D34" s="4">
        <f t="shared" si="2"/>
        <v>1.4146723600000063E-2</v>
      </c>
      <c r="E34" t="str">
        <f t="shared" si="3"/>
        <v>ПРОМАХ</v>
      </c>
      <c r="J34" s="18">
        <f t="shared" si="24"/>
        <v>0</v>
      </c>
      <c r="K34">
        <f t="shared" si="25"/>
        <v>0</v>
      </c>
      <c r="L34">
        <f t="shared" si="26"/>
        <v>0</v>
      </c>
      <c r="M34">
        <f t="shared" si="27"/>
        <v>0</v>
      </c>
      <c r="N34">
        <f t="shared" si="28"/>
        <v>0</v>
      </c>
      <c r="O34">
        <f t="shared" si="29"/>
        <v>0</v>
      </c>
      <c r="P34">
        <f t="shared" si="30"/>
        <v>0</v>
      </c>
      <c r="Q34">
        <f t="shared" si="31"/>
        <v>0</v>
      </c>
      <c r="R34">
        <f t="shared" si="32"/>
        <v>0</v>
      </c>
      <c r="S34">
        <f t="shared" si="33"/>
        <v>0</v>
      </c>
      <c r="T34">
        <f t="shared" si="34"/>
        <v>0</v>
      </c>
      <c r="U34">
        <f t="shared" si="35"/>
        <v>0</v>
      </c>
      <c r="V34">
        <f t="shared" si="36"/>
        <v>0</v>
      </c>
      <c r="W34">
        <f t="shared" si="37"/>
        <v>0</v>
      </c>
      <c r="X34">
        <f t="shared" si="38"/>
        <v>0</v>
      </c>
      <c r="Y34">
        <f t="shared" si="39"/>
        <v>0</v>
      </c>
      <c r="Z34">
        <f t="shared" si="40"/>
        <v>0</v>
      </c>
      <c r="AA34">
        <f t="shared" si="41"/>
        <v>0</v>
      </c>
      <c r="AB34">
        <f t="shared" si="42"/>
        <v>0</v>
      </c>
      <c r="AC34" s="16">
        <f t="shared" si="43"/>
        <v>0</v>
      </c>
    </row>
    <row r="35" spans="1:29" x14ac:dyDescent="0.25">
      <c r="A35" s="2">
        <v>14.16</v>
      </c>
      <c r="B35" s="9">
        <f t="shared" si="0"/>
        <v>2.8319999999999999</v>
      </c>
      <c r="C35" s="9">
        <f t="shared" si="1"/>
        <v>-7.3059999999999903E-2</v>
      </c>
      <c r="D35" s="4">
        <f t="shared" si="2"/>
        <v>5.337763599999986E-3</v>
      </c>
      <c r="E35" t="str">
        <f t="shared" si="3"/>
        <v xml:space="preserve"> </v>
      </c>
      <c r="J35" s="18">
        <f t="shared" si="24"/>
        <v>0</v>
      </c>
      <c r="K35">
        <f t="shared" si="25"/>
        <v>0</v>
      </c>
      <c r="L35">
        <f t="shared" si="26"/>
        <v>1</v>
      </c>
      <c r="M35">
        <f t="shared" si="27"/>
        <v>0</v>
      </c>
      <c r="N35">
        <f t="shared" si="28"/>
        <v>0</v>
      </c>
      <c r="O35">
        <f t="shared" si="29"/>
        <v>0</v>
      </c>
      <c r="P35">
        <f t="shared" si="30"/>
        <v>0</v>
      </c>
      <c r="Q35">
        <f t="shared" si="31"/>
        <v>0</v>
      </c>
      <c r="R35">
        <f t="shared" si="32"/>
        <v>0</v>
      </c>
      <c r="S35">
        <f t="shared" si="33"/>
        <v>0</v>
      </c>
      <c r="T35">
        <f t="shared" si="34"/>
        <v>0</v>
      </c>
      <c r="U35">
        <f t="shared" si="35"/>
        <v>0</v>
      </c>
      <c r="V35">
        <f t="shared" si="36"/>
        <v>0</v>
      </c>
      <c r="W35">
        <f t="shared" si="37"/>
        <v>0</v>
      </c>
      <c r="X35">
        <f t="shared" si="38"/>
        <v>0</v>
      </c>
      <c r="Y35">
        <f t="shared" si="39"/>
        <v>0</v>
      </c>
      <c r="Z35">
        <f t="shared" si="40"/>
        <v>0</v>
      </c>
      <c r="AA35">
        <f t="shared" si="41"/>
        <v>0</v>
      </c>
      <c r="AB35">
        <f t="shared" si="42"/>
        <v>0</v>
      </c>
      <c r="AC35" s="16">
        <f t="shared" si="43"/>
        <v>0</v>
      </c>
    </row>
    <row r="36" spans="1:29" x14ac:dyDescent="0.25">
      <c r="A36" s="2">
        <v>14.4</v>
      </c>
      <c r="B36" s="9">
        <f t="shared" si="0"/>
        <v>2.88</v>
      </c>
      <c r="C36" s="9">
        <f t="shared" si="1"/>
        <v>-2.505999999999986E-2</v>
      </c>
      <c r="D36" s="4">
        <f t="shared" si="2"/>
        <v>6.2800359999999297E-4</v>
      </c>
      <c r="E36" t="str">
        <f t="shared" si="3"/>
        <v xml:space="preserve"> </v>
      </c>
      <c r="J36" s="18">
        <f t="shared" si="24"/>
        <v>0</v>
      </c>
      <c r="K36">
        <f t="shared" si="25"/>
        <v>0</v>
      </c>
      <c r="L36">
        <f t="shared" si="26"/>
        <v>0</v>
      </c>
      <c r="M36">
        <f t="shared" si="27"/>
        <v>0</v>
      </c>
      <c r="N36">
        <f t="shared" si="28"/>
        <v>0</v>
      </c>
      <c r="O36">
        <f t="shared" si="29"/>
        <v>0</v>
      </c>
      <c r="P36">
        <f t="shared" si="30"/>
        <v>0</v>
      </c>
      <c r="Q36">
        <f t="shared" si="31"/>
        <v>1</v>
      </c>
      <c r="R36">
        <f t="shared" si="32"/>
        <v>0</v>
      </c>
      <c r="S36">
        <f t="shared" si="33"/>
        <v>0</v>
      </c>
      <c r="T36">
        <f t="shared" si="34"/>
        <v>0</v>
      </c>
      <c r="U36">
        <f t="shared" si="35"/>
        <v>0</v>
      </c>
      <c r="V36">
        <f t="shared" si="36"/>
        <v>0</v>
      </c>
      <c r="W36">
        <f t="shared" si="37"/>
        <v>0</v>
      </c>
      <c r="X36">
        <f t="shared" si="38"/>
        <v>0</v>
      </c>
      <c r="Y36">
        <f t="shared" si="39"/>
        <v>0</v>
      </c>
      <c r="Z36">
        <f t="shared" si="40"/>
        <v>0</v>
      </c>
      <c r="AA36">
        <f t="shared" si="41"/>
        <v>0</v>
      </c>
      <c r="AB36">
        <f t="shared" si="42"/>
        <v>0</v>
      </c>
      <c r="AC36" s="16">
        <f t="shared" si="43"/>
        <v>0</v>
      </c>
    </row>
    <row r="37" spans="1:29" x14ac:dyDescent="0.25">
      <c r="A37" s="2">
        <v>14.32</v>
      </c>
      <c r="B37" s="9">
        <f t="shared" si="0"/>
        <v>2.8639999999999999</v>
      </c>
      <c r="C37" s="9">
        <f t="shared" si="1"/>
        <v>-4.1059999999999874E-2</v>
      </c>
      <c r="D37" s="4">
        <f t="shared" si="2"/>
        <v>1.6859235999999898E-3</v>
      </c>
      <c r="E37" t="str">
        <f t="shared" si="3"/>
        <v xml:space="preserve"> </v>
      </c>
      <c r="J37" s="18">
        <f t="shared" si="24"/>
        <v>0</v>
      </c>
      <c r="K37">
        <f t="shared" si="25"/>
        <v>0</v>
      </c>
      <c r="L37">
        <f t="shared" si="26"/>
        <v>0</v>
      </c>
      <c r="M37">
        <f t="shared" si="27"/>
        <v>0</v>
      </c>
      <c r="N37">
        <f t="shared" si="28"/>
        <v>0</v>
      </c>
      <c r="O37">
        <f t="shared" si="29"/>
        <v>1</v>
      </c>
      <c r="P37">
        <f t="shared" si="30"/>
        <v>0</v>
      </c>
      <c r="Q37">
        <f t="shared" si="31"/>
        <v>0</v>
      </c>
      <c r="R37">
        <f t="shared" si="32"/>
        <v>0</v>
      </c>
      <c r="S37">
        <f t="shared" si="33"/>
        <v>0</v>
      </c>
      <c r="T37">
        <f t="shared" si="34"/>
        <v>0</v>
      </c>
      <c r="U37">
        <f t="shared" si="35"/>
        <v>0</v>
      </c>
      <c r="V37">
        <f t="shared" si="36"/>
        <v>0</v>
      </c>
      <c r="W37">
        <f t="shared" si="37"/>
        <v>0</v>
      </c>
      <c r="X37">
        <f t="shared" si="38"/>
        <v>0</v>
      </c>
      <c r="Y37">
        <f t="shared" si="39"/>
        <v>0</v>
      </c>
      <c r="Z37">
        <f t="shared" si="40"/>
        <v>0</v>
      </c>
      <c r="AA37">
        <f t="shared" si="41"/>
        <v>0</v>
      </c>
      <c r="AB37">
        <f t="shared" si="42"/>
        <v>0</v>
      </c>
      <c r="AC37" s="16">
        <f t="shared" si="43"/>
        <v>0</v>
      </c>
    </row>
    <row r="38" spans="1:29" x14ac:dyDescent="0.25">
      <c r="A38" s="2">
        <v>14.75</v>
      </c>
      <c r="B38" s="9">
        <f t="shared" si="0"/>
        <v>2.95</v>
      </c>
      <c r="C38" s="9">
        <f t="shared" si="1"/>
        <v>4.4940000000000424E-2</v>
      </c>
      <c r="D38" s="4">
        <f t="shared" si="2"/>
        <v>2.019603600000038E-3</v>
      </c>
      <c r="E38" t="str">
        <f t="shared" si="3"/>
        <v xml:space="preserve"> </v>
      </c>
      <c r="J38" s="18">
        <f t="shared" ref="J38:J101" si="44">IF(C38&gt;=-0.1,IF(C38&lt;-0.09,1,0),0)</f>
        <v>0</v>
      </c>
      <c r="K38">
        <f t="shared" ref="K38:K101" si="45">IF(C38&gt;=-0.09,IF(C38&lt;-0.08,1,0),0)</f>
        <v>0</v>
      </c>
      <c r="L38">
        <f t="shared" ref="L38:L101" si="46">IF(C38&gt;=-0.08,IF(C38&lt;-0.07,1,0),0)</f>
        <v>0</v>
      </c>
      <c r="M38">
        <f t="shared" ref="M38:M101" si="47">IF(C38&gt;=-0.07,IF(C38&lt;-0.06,1,0),0)</f>
        <v>0</v>
      </c>
      <c r="N38">
        <f t="shared" ref="N38:N101" si="48">IF(C38&gt;=-0.06,IF(C38&lt;-0.05,1,0),0)</f>
        <v>0</v>
      </c>
      <c r="O38">
        <f t="shared" ref="O38:O101" si="49">IF(C38&gt;=-0.05,IF(C38&lt;-0.04,1,0),0)</f>
        <v>0</v>
      </c>
      <c r="P38">
        <f t="shared" ref="P38:P101" si="50">IF(C38&gt;=-0.04,IF(C38&lt;-0.03,1,0),0)</f>
        <v>0</v>
      </c>
      <c r="Q38">
        <f t="shared" ref="Q38:Q101" si="51">IF(C38&gt;=-0.03,IF(C38&lt;-0.02,1,0),0)</f>
        <v>0</v>
      </c>
      <c r="R38">
        <f t="shared" ref="R38:R101" si="52">IF(C38&gt;=-0.02,IF(C38&lt;-0.01,1,0),0)</f>
        <v>0</v>
      </c>
      <c r="S38">
        <f t="shared" ref="S38:S101" si="53">IF(C38&gt;=-0.01,IF(C38&lt;0,1,0),0)</f>
        <v>0</v>
      </c>
      <c r="T38">
        <f t="shared" si="34"/>
        <v>0</v>
      </c>
      <c r="U38">
        <f t="shared" ref="U38:U101" si="54">IF(C38&gt;=0.01,IF(C38&lt;0.02,1,0),0)</f>
        <v>0</v>
      </c>
      <c r="V38">
        <f t="shared" ref="V38:V101" si="55">IF(C38&gt;=0.02,IF(C38&lt;0.03,1,0),0)</f>
        <v>0</v>
      </c>
      <c r="W38">
        <f t="shared" ref="W38:W101" si="56">IF(C38&gt;=0.03,IF(C38&lt;0.04,1,0),0)</f>
        <v>0</v>
      </c>
      <c r="X38">
        <f t="shared" ref="X38:X101" si="57">IF(C38&gt;=0.04,IF(C38&lt;0.05,1,0),0)</f>
        <v>1</v>
      </c>
      <c r="Y38">
        <f t="shared" ref="Y38:Y101" si="58">IF(C38&gt;=0.05,IF(C38&lt;0.06,1,0),0)</f>
        <v>0</v>
      </c>
      <c r="Z38">
        <f t="shared" ref="Z38:Z101" si="59">IF(C38&gt;=0.06,IF(C38&lt;0.07,1,0),0)</f>
        <v>0</v>
      </c>
      <c r="AA38">
        <f t="shared" ref="AA38:AA101" si="60">IF(C38&gt;=0.07,IF(C38&lt;0.08,1,0),0)</f>
        <v>0</v>
      </c>
      <c r="AB38">
        <f t="shared" ref="AB38:AB101" si="61">IF(C38&gt;=0.08,IF(C38&lt;0.09,1,0),0)</f>
        <v>0</v>
      </c>
      <c r="AC38" s="16">
        <f t="shared" ref="AC38:AC101" si="62">IF(C38&gt;=0.09,IF(C38&lt;0.1,1,0),0)</f>
        <v>0</v>
      </c>
    </row>
    <row r="39" spans="1:29" x14ac:dyDescent="0.25">
      <c r="A39" s="2">
        <v>15.79</v>
      </c>
      <c r="B39" s="9">
        <f t="shared" si="0"/>
        <v>3.1579999999999999</v>
      </c>
      <c r="C39" s="9">
        <f t="shared" si="1"/>
        <v>0.25294000000000016</v>
      </c>
      <c r="D39" s="4">
        <f t="shared" si="2"/>
        <v>6.3978643600000079E-2</v>
      </c>
      <c r="E39" t="str">
        <f t="shared" si="3"/>
        <v>ПРОМАХ</v>
      </c>
      <c r="J39" s="18">
        <f t="shared" si="44"/>
        <v>0</v>
      </c>
      <c r="K39">
        <f t="shared" si="45"/>
        <v>0</v>
      </c>
      <c r="L39">
        <f t="shared" si="46"/>
        <v>0</v>
      </c>
      <c r="M39">
        <f t="shared" si="47"/>
        <v>0</v>
      </c>
      <c r="N39">
        <f t="shared" si="48"/>
        <v>0</v>
      </c>
      <c r="O39">
        <f t="shared" si="49"/>
        <v>0</v>
      </c>
      <c r="P39">
        <f t="shared" si="50"/>
        <v>0</v>
      </c>
      <c r="Q39">
        <f t="shared" si="51"/>
        <v>0</v>
      </c>
      <c r="R39">
        <f t="shared" si="52"/>
        <v>0</v>
      </c>
      <c r="S39">
        <f t="shared" si="53"/>
        <v>0</v>
      </c>
      <c r="T39">
        <f t="shared" si="34"/>
        <v>0</v>
      </c>
      <c r="U39">
        <f t="shared" si="54"/>
        <v>0</v>
      </c>
      <c r="V39">
        <f t="shared" si="55"/>
        <v>0</v>
      </c>
      <c r="W39">
        <f t="shared" si="56"/>
        <v>0</v>
      </c>
      <c r="X39">
        <f t="shared" si="57"/>
        <v>0</v>
      </c>
      <c r="Y39">
        <f t="shared" si="58"/>
        <v>0</v>
      </c>
      <c r="Z39">
        <f t="shared" si="59"/>
        <v>0</v>
      </c>
      <c r="AA39">
        <f t="shared" si="60"/>
        <v>0</v>
      </c>
      <c r="AB39">
        <f t="shared" si="61"/>
        <v>0</v>
      </c>
      <c r="AC39" s="16">
        <f t="shared" si="62"/>
        <v>0</v>
      </c>
    </row>
    <row r="40" spans="1:29" x14ac:dyDescent="0.25">
      <c r="A40" s="2">
        <v>14.1</v>
      </c>
      <c r="B40" s="9">
        <f t="shared" si="0"/>
        <v>2.82</v>
      </c>
      <c r="C40" s="9">
        <f t="shared" si="1"/>
        <v>-8.5059999999999913E-2</v>
      </c>
      <c r="D40" s="4">
        <f t="shared" si="2"/>
        <v>7.2352035999999854E-3</v>
      </c>
      <c r="E40" t="str">
        <f t="shared" si="3"/>
        <v xml:space="preserve"> </v>
      </c>
      <c r="J40" s="18">
        <f t="shared" si="44"/>
        <v>0</v>
      </c>
      <c r="K40">
        <f t="shared" si="45"/>
        <v>1</v>
      </c>
      <c r="L40">
        <f t="shared" si="46"/>
        <v>0</v>
      </c>
      <c r="M40">
        <f t="shared" si="47"/>
        <v>0</v>
      </c>
      <c r="N40">
        <f t="shared" si="48"/>
        <v>0</v>
      </c>
      <c r="O40">
        <f t="shared" si="49"/>
        <v>0</v>
      </c>
      <c r="P40">
        <f t="shared" si="50"/>
        <v>0</v>
      </c>
      <c r="Q40">
        <f t="shared" si="51"/>
        <v>0</v>
      </c>
      <c r="R40">
        <f t="shared" si="52"/>
        <v>0</v>
      </c>
      <c r="S40">
        <f t="shared" si="53"/>
        <v>0</v>
      </c>
      <c r="T40">
        <f t="shared" si="34"/>
        <v>0</v>
      </c>
      <c r="U40">
        <f t="shared" si="54"/>
        <v>0</v>
      </c>
      <c r="V40">
        <f t="shared" si="55"/>
        <v>0</v>
      </c>
      <c r="W40">
        <f t="shared" si="56"/>
        <v>0</v>
      </c>
      <c r="X40">
        <f t="shared" si="57"/>
        <v>0</v>
      </c>
      <c r="Y40">
        <f t="shared" si="58"/>
        <v>0</v>
      </c>
      <c r="Z40">
        <f t="shared" si="59"/>
        <v>0</v>
      </c>
      <c r="AA40">
        <f t="shared" si="60"/>
        <v>0</v>
      </c>
      <c r="AB40">
        <f t="shared" si="61"/>
        <v>0</v>
      </c>
      <c r="AC40" s="16">
        <f t="shared" si="62"/>
        <v>0</v>
      </c>
    </row>
    <row r="41" spans="1:29" x14ac:dyDescent="0.25">
      <c r="A41" s="2">
        <v>14.16</v>
      </c>
      <c r="B41" s="9">
        <f t="shared" si="0"/>
        <v>2.8319999999999999</v>
      </c>
      <c r="C41" s="9">
        <f t="shared" si="1"/>
        <v>-7.3059999999999903E-2</v>
      </c>
      <c r="D41" s="4">
        <f t="shared" si="2"/>
        <v>5.337763599999986E-3</v>
      </c>
      <c r="E41" t="str">
        <f t="shared" si="3"/>
        <v xml:space="preserve"> </v>
      </c>
      <c r="J41" s="18">
        <f t="shared" si="44"/>
        <v>0</v>
      </c>
      <c r="K41">
        <f t="shared" si="45"/>
        <v>0</v>
      </c>
      <c r="L41">
        <f t="shared" si="46"/>
        <v>1</v>
      </c>
      <c r="M41">
        <f t="shared" si="47"/>
        <v>0</v>
      </c>
      <c r="N41">
        <f t="shared" si="48"/>
        <v>0</v>
      </c>
      <c r="O41">
        <f t="shared" si="49"/>
        <v>0</v>
      </c>
      <c r="P41">
        <f t="shared" si="50"/>
        <v>0</v>
      </c>
      <c r="Q41">
        <f t="shared" si="51"/>
        <v>0</v>
      </c>
      <c r="R41">
        <f t="shared" si="52"/>
        <v>0</v>
      </c>
      <c r="S41">
        <f t="shared" si="53"/>
        <v>0</v>
      </c>
      <c r="T41">
        <f t="shared" si="34"/>
        <v>0</v>
      </c>
      <c r="U41">
        <f t="shared" si="54"/>
        <v>0</v>
      </c>
      <c r="V41">
        <f t="shared" si="55"/>
        <v>0</v>
      </c>
      <c r="W41">
        <f t="shared" si="56"/>
        <v>0</v>
      </c>
      <c r="X41">
        <f t="shared" si="57"/>
        <v>0</v>
      </c>
      <c r="Y41">
        <f t="shared" si="58"/>
        <v>0</v>
      </c>
      <c r="Z41">
        <f t="shared" si="59"/>
        <v>0</v>
      </c>
      <c r="AA41">
        <f t="shared" si="60"/>
        <v>0</v>
      </c>
      <c r="AB41">
        <f t="shared" si="61"/>
        <v>0</v>
      </c>
      <c r="AC41" s="16">
        <f t="shared" si="62"/>
        <v>0</v>
      </c>
    </row>
    <row r="42" spans="1:29" x14ac:dyDescent="0.25">
      <c r="A42" s="2">
        <v>14.62</v>
      </c>
      <c r="B42" s="9">
        <f t="shared" si="0"/>
        <v>2.9239999999999999</v>
      </c>
      <c r="C42" s="9">
        <f t="shared" si="1"/>
        <v>1.8940000000000179E-2</v>
      </c>
      <c r="D42" s="4">
        <f t="shared" si="2"/>
        <v>3.5872360000000679E-4</v>
      </c>
      <c r="E42" t="str">
        <f t="shared" si="3"/>
        <v xml:space="preserve"> </v>
      </c>
      <c r="J42" s="18">
        <f t="shared" si="44"/>
        <v>0</v>
      </c>
      <c r="K42">
        <f t="shared" si="45"/>
        <v>0</v>
      </c>
      <c r="L42">
        <f t="shared" si="46"/>
        <v>0</v>
      </c>
      <c r="M42">
        <f t="shared" si="47"/>
        <v>0</v>
      </c>
      <c r="N42">
        <f t="shared" si="48"/>
        <v>0</v>
      </c>
      <c r="O42">
        <f t="shared" si="49"/>
        <v>0</v>
      </c>
      <c r="P42">
        <f t="shared" si="50"/>
        <v>0</v>
      </c>
      <c r="Q42">
        <f t="shared" si="51"/>
        <v>0</v>
      </c>
      <c r="R42">
        <f t="shared" si="52"/>
        <v>0</v>
      </c>
      <c r="S42">
        <f t="shared" si="53"/>
        <v>0</v>
      </c>
      <c r="T42">
        <f t="shared" si="34"/>
        <v>0</v>
      </c>
      <c r="U42">
        <f t="shared" si="54"/>
        <v>1</v>
      </c>
      <c r="V42">
        <f t="shared" si="55"/>
        <v>0</v>
      </c>
      <c r="W42">
        <f t="shared" si="56"/>
        <v>0</v>
      </c>
      <c r="X42">
        <f t="shared" si="57"/>
        <v>0</v>
      </c>
      <c r="Y42">
        <f t="shared" si="58"/>
        <v>0</v>
      </c>
      <c r="Z42">
        <f t="shared" si="59"/>
        <v>0</v>
      </c>
      <c r="AA42">
        <f t="shared" si="60"/>
        <v>0</v>
      </c>
      <c r="AB42">
        <f t="shared" si="61"/>
        <v>0</v>
      </c>
      <c r="AC42" s="16">
        <f t="shared" si="62"/>
        <v>0</v>
      </c>
    </row>
    <row r="43" spans="1:29" x14ac:dyDescent="0.25">
      <c r="A43" s="2">
        <v>14.24</v>
      </c>
      <c r="B43" s="9">
        <f t="shared" si="0"/>
        <v>2.8479999999999999</v>
      </c>
      <c r="C43" s="9">
        <f t="shared" si="1"/>
        <v>-5.7059999999999889E-2</v>
      </c>
      <c r="D43" s="4">
        <f t="shared" si="2"/>
        <v>3.2558435999999872E-3</v>
      </c>
      <c r="E43" t="str">
        <f t="shared" si="3"/>
        <v xml:space="preserve"> </v>
      </c>
      <c r="J43" s="18">
        <f t="shared" si="44"/>
        <v>0</v>
      </c>
      <c r="K43">
        <f t="shared" si="45"/>
        <v>0</v>
      </c>
      <c r="L43">
        <f t="shared" si="46"/>
        <v>0</v>
      </c>
      <c r="M43">
        <f t="shared" si="47"/>
        <v>0</v>
      </c>
      <c r="N43">
        <f t="shared" si="48"/>
        <v>1</v>
      </c>
      <c r="O43">
        <f t="shared" si="49"/>
        <v>0</v>
      </c>
      <c r="P43">
        <f t="shared" si="50"/>
        <v>0</v>
      </c>
      <c r="Q43">
        <f t="shared" si="51"/>
        <v>0</v>
      </c>
      <c r="R43">
        <f t="shared" si="52"/>
        <v>0</v>
      </c>
      <c r="S43">
        <f t="shared" si="53"/>
        <v>0</v>
      </c>
      <c r="T43">
        <f t="shared" si="34"/>
        <v>0</v>
      </c>
      <c r="U43">
        <f t="shared" si="54"/>
        <v>0</v>
      </c>
      <c r="V43">
        <f t="shared" si="55"/>
        <v>0</v>
      </c>
      <c r="W43">
        <f t="shared" si="56"/>
        <v>0</v>
      </c>
      <c r="X43">
        <f t="shared" si="57"/>
        <v>0</v>
      </c>
      <c r="Y43">
        <f t="shared" si="58"/>
        <v>0</v>
      </c>
      <c r="Z43">
        <f t="shared" si="59"/>
        <v>0</v>
      </c>
      <c r="AA43">
        <f t="shared" si="60"/>
        <v>0</v>
      </c>
      <c r="AB43">
        <f t="shared" si="61"/>
        <v>0</v>
      </c>
      <c r="AC43" s="16">
        <f t="shared" si="62"/>
        <v>0</v>
      </c>
    </row>
    <row r="44" spans="1:29" x14ac:dyDescent="0.25">
      <c r="A44" s="2">
        <v>14.47</v>
      </c>
      <c r="B44" s="9">
        <f t="shared" si="0"/>
        <v>2.8940000000000001</v>
      </c>
      <c r="C44" s="9">
        <f t="shared" si="1"/>
        <v>-1.1059999999999626E-2</v>
      </c>
      <c r="D44" s="4">
        <f t="shared" si="2"/>
        <v>1.2232359999999172E-4</v>
      </c>
      <c r="E44" t="str">
        <f t="shared" si="3"/>
        <v xml:space="preserve"> </v>
      </c>
      <c r="J44" s="18">
        <f t="shared" si="44"/>
        <v>0</v>
      </c>
      <c r="K44">
        <f t="shared" si="45"/>
        <v>0</v>
      </c>
      <c r="L44">
        <f t="shared" si="46"/>
        <v>0</v>
      </c>
      <c r="M44">
        <f t="shared" si="47"/>
        <v>0</v>
      </c>
      <c r="N44">
        <f t="shared" si="48"/>
        <v>0</v>
      </c>
      <c r="O44">
        <f t="shared" si="49"/>
        <v>0</v>
      </c>
      <c r="P44">
        <f t="shared" si="50"/>
        <v>0</v>
      </c>
      <c r="Q44">
        <f t="shared" si="51"/>
        <v>0</v>
      </c>
      <c r="R44">
        <f t="shared" si="52"/>
        <v>1</v>
      </c>
      <c r="S44">
        <f t="shared" si="53"/>
        <v>0</v>
      </c>
      <c r="T44">
        <f t="shared" si="34"/>
        <v>0</v>
      </c>
      <c r="U44">
        <f t="shared" si="54"/>
        <v>0</v>
      </c>
      <c r="V44">
        <f t="shared" si="55"/>
        <v>0</v>
      </c>
      <c r="W44">
        <f t="shared" si="56"/>
        <v>0</v>
      </c>
      <c r="X44">
        <f t="shared" si="57"/>
        <v>0</v>
      </c>
      <c r="Y44">
        <f t="shared" si="58"/>
        <v>0</v>
      </c>
      <c r="Z44">
        <f t="shared" si="59"/>
        <v>0</v>
      </c>
      <c r="AA44">
        <f t="shared" si="60"/>
        <v>0</v>
      </c>
      <c r="AB44">
        <f t="shared" si="61"/>
        <v>0</v>
      </c>
      <c r="AC44" s="16">
        <f t="shared" si="62"/>
        <v>0</v>
      </c>
    </row>
    <row r="45" spans="1:29" x14ac:dyDescent="0.25">
      <c r="A45" s="2">
        <v>14.57</v>
      </c>
      <c r="B45" s="9">
        <f t="shared" si="0"/>
        <v>2.9140000000000001</v>
      </c>
      <c r="C45" s="9">
        <f t="shared" si="1"/>
        <v>8.9400000000003921E-3</v>
      </c>
      <c r="D45" s="4">
        <f t="shared" si="2"/>
        <v>7.9923600000007008E-5</v>
      </c>
      <c r="E45" t="str">
        <f t="shared" si="3"/>
        <v xml:space="preserve"> </v>
      </c>
      <c r="J45" s="18">
        <f t="shared" si="44"/>
        <v>0</v>
      </c>
      <c r="K45">
        <f t="shared" si="45"/>
        <v>0</v>
      </c>
      <c r="L45">
        <f t="shared" si="46"/>
        <v>0</v>
      </c>
      <c r="M45">
        <f t="shared" si="47"/>
        <v>0</v>
      </c>
      <c r="N45">
        <f t="shared" si="48"/>
        <v>0</v>
      </c>
      <c r="O45">
        <f t="shared" si="49"/>
        <v>0</v>
      </c>
      <c r="P45">
        <f t="shared" si="50"/>
        <v>0</v>
      </c>
      <c r="Q45">
        <f t="shared" si="51"/>
        <v>0</v>
      </c>
      <c r="R45">
        <f t="shared" si="52"/>
        <v>0</v>
      </c>
      <c r="S45">
        <f t="shared" si="53"/>
        <v>0</v>
      </c>
      <c r="T45">
        <f t="shared" si="34"/>
        <v>1</v>
      </c>
      <c r="U45">
        <f t="shared" si="54"/>
        <v>0</v>
      </c>
      <c r="V45">
        <f t="shared" si="55"/>
        <v>0</v>
      </c>
      <c r="W45">
        <f t="shared" si="56"/>
        <v>0</v>
      </c>
      <c r="X45">
        <f t="shared" si="57"/>
        <v>0</v>
      </c>
      <c r="Y45">
        <f t="shared" si="58"/>
        <v>0</v>
      </c>
      <c r="Z45">
        <f t="shared" si="59"/>
        <v>0</v>
      </c>
      <c r="AA45">
        <f t="shared" si="60"/>
        <v>0</v>
      </c>
      <c r="AB45">
        <f t="shared" si="61"/>
        <v>0</v>
      </c>
      <c r="AC45" s="16">
        <f t="shared" si="62"/>
        <v>0</v>
      </c>
    </row>
    <row r="46" spans="1:29" x14ac:dyDescent="0.25">
      <c r="A46" s="2">
        <v>14.72</v>
      </c>
      <c r="B46" s="9">
        <f t="shared" si="0"/>
        <v>2.944</v>
      </c>
      <c r="C46" s="9">
        <f t="shared" si="1"/>
        <v>3.8940000000000197E-2</v>
      </c>
      <c r="D46" s="4">
        <f t="shared" si="2"/>
        <v>1.5163236000000154E-3</v>
      </c>
      <c r="E46" t="str">
        <f t="shared" si="3"/>
        <v xml:space="preserve"> </v>
      </c>
      <c r="J46" s="18">
        <f t="shared" si="44"/>
        <v>0</v>
      </c>
      <c r="K46">
        <f t="shared" si="45"/>
        <v>0</v>
      </c>
      <c r="L46">
        <f t="shared" si="46"/>
        <v>0</v>
      </c>
      <c r="M46">
        <f t="shared" si="47"/>
        <v>0</v>
      </c>
      <c r="N46">
        <f t="shared" si="48"/>
        <v>0</v>
      </c>
      <c r="O46">
        <f t="shared" si="49"/>
        <v>0</v>
      </c>
      <c r="P46">
        <f t="shared" si="50"/>
        <v>0</v>
      </c>
      <c r="Q46">
        <f t="shared" si="51"/>
        <v>0</v>
      </c>
      <c r="R46">
        <f t="shared" si="52"/>
        <v>0</v>
      </c>
      <c r="S46">
        <f t="shared" si="53"/>
        <v>0</v>
      </c>
      <c r="T46">
        <f t="shared" si="34"/>
        <v>0</v>
      </c>
      <c r="U46">
        <f t="shared" si="54"/>
        <v>0</v>
      </c>
      <c r="V46">
        <f t="shared" si="55"/>
        <v>0</v>
      </c>
      <c r="W46">
        <f t="shared" si="56"/>
        <v>1</v>
      </c>
      <c r="X46">
        <f t="shared" si="57"/>
        <v>0</v>
      </c>
      <c r="Y46">
        <f t="shared" si="58"/>
        <v>0</v>
      </c>
      <c r="Z46">
        <f t="shared" si="59"/>
        <v>0</v>
      </c>
      <c r="AA46">
        <f t="shared" si="60"/>
        <v>0</v>
      </c>
      <c r="AB46">
        <f t="shared" si="61"/>
        <v>0</v>
      </c>
      <c r="AC46" s="16">
        <f t="shared" si="62"/>
        <v>0</v>
      </c>
    </row>
    <row r="47" spans="1:29" x14ac:dyDescent="0.25">
      <c r="A47" s="2">
        <v>14.35</v>
      </c>
      <c r="B47" s="9">
        <f t="shared" si="0"/>
        <v>2.87</v>
      </c>
      <c r="C47" s="9">
        <f t="shared" si="1"/>
        <v>-3.5059999999999647E-2</v>
      </c>
      <c r="D47" s="4">
        <f t="shared" si="2"/>
        <v>1.2292035999999752E-3</v>
      </c>
      <c r="E47" t="str">
        <f t="shared" si="3"/>
        <v xml:space="preserve"> </v>
      </c>
      <c r="J47" s="18">
        <f t="shared" si="44"/>
        <v>0</v>
      </c>
      <c r="K47">
        <f t="shared" si="45"/>
        <v>0</v>
      </c>
      <c r="L47">
        <f t="shared" si="46"/>
        <v>0</v>
      </c>
      <c r="M47">
        <f t="shared" si="47"/>
        <v>0</v>
      </c>
      <c r="N47">
        <f t="shared" si="48"/>
        <v>0</v>
      </c>
      <c r="O47">
        <f t="shared" si="49"/>
        <v>0</v>
      </c>
      <c r="P47">
        <f t="shared" si="50"/>
        <v>1</v>
      </c>
      <c r="Q47">
        <f t="shared" si="51"/>
        <v>0</v>
      </c>
      <c r="R47">
        <f t="shared" si="52"/>
        <v>0</v>
      </c>
      <c r="S47">
        <f t="shared" si="53"/>
        <v>0</v>
      </c>
      <c r="T47">
        <f t="shared" si="34"/>
        <v>0</v>
      </c>
      <c r="U47">
        <f t="shared" si="54"/>
        <v>0</v>
      </c>
      <c r="V47">
        <f t="shared" si="55"/>
        <v>0</v>
      </c>
      <c r="W47">
        <f t="shared" si="56"/>
        <v>0</v>
      </c>
      <c r="X47">
        <f t="shared" si="57"/>
        <v>0</v>
      </c>
      <c r="Y47">
        <f t="shared" si="58"/>
        <v>0</v>
      </c>
      <c r="Z47">
        <f t="shared" si="59"/>
        <v>0</v>
      </c>
      <c r="AA47">
        <f t="shared" si="60"/>
        <v>0</v>
      </c>
      <c r="AB47">
        <f t="shared" si="61"/>
        <v>0</v>
      </c>
      <c r="AC47" s="16">
        <f t="shared" si="62"/>
        <v>0</v>
      </c>
    </row>
    <row r="48" spans="1:29" x14ac:dyDescent="0.25">
      <c r="A48" s="2">
        <v>14.47</v>
      </c>
      <c r="B48" s="9">
        <f t="shared" si="0"/>
        <v>2.8940000000000001</v>
      </c>
      <c r="C48" s="9">
        <f t="shared" si="1"/>
        <v>-1.1059999999999626E-2</v>
      </c>
      <c r="D48" s="4">
        <f t="shared" si="2"/>
        <v>1.2232359999999172E-4</v>
      </c>
      <c r="E48" t="str">
        <f t="shared" si="3"/>
        <v xml:space="preserve"> </v>
      </c>
      <c r="J48" s="18">
        <f t="shared" si="44"/>
        <v>0</v>
      </c>
      <c r="K48">
        <f t="shared" si="45"/>
        <v>0</v>
      </c>
      <c r="L48">
        <f t="shared" si="46"/>
        <v>0</v>
      </c>
      <c r="M48">
        <f t="shared" si="47"/>
        <v>0</v>
      </c>
      <c r="N48">
        <f t="shared" si="48"/>
        <v>0</v>
      </c>
      <c r="O48">
        <f t="shared" si="49"/>
        <v>0</v>
      </c>
      <c r="P48">
        <f t="shared" si="50"/>
        <v>0</v>
      </c>
      <c r="Q48">
        <f t="shared" si="51"/>
        <v>0</v>
      </c>
      <c r="R48">
        <f t="shared" si="52"/>
        <v>1</v>
      </c>
      <c r="S48">
        <f t="shared" si="53"/>
        <v>0</v>
      </c>
      <c r="T48">
        <f t="shared" si="34"/>
        <v>0</v>
      </c>
      <c r="U48">
        <f t="shared" si="54"/>
        <v>0</v>
      </c>
      <c r="V48">
        <f t="shared" si="55"/>
        <v>0</v>
      </c>
      <c r="W48">
        <f t="shared" si="56"/>
        <v>0</v>
      </c>
      <c r="X48">
        <f t="shared" si="57"/>
        <v>0</v>
      </c>
      <c r="Y48">
        <f t="shared" si="58"/>
        <v>0</v>
      </c>
      <c r="Z48">
        <f t="shared" si="59"/>
        <v>0</v>
      </c>
      <c r="AA48">
        <f t="shared" si="60"/>
        <v>0</v>
      </c>
      <c r="AB48">
        <f t="shared" si="61"/>
        <v>0</v>
      </c>
      <c r="AC48" s="16">
        <f t="shared" si="62"/>
        <v>0</v>
      </c>
    </row>
    <row r="49" spans="1:29" x14ac:dyDescent="0.25">
      <c r="A49" s="2">
        <v>13.92</v>
      </c>
      <c r="B49" s="9">
        <f t="shared" si="0"/>
        <v>2.7839999999999998</v>
      </c>
      <c r="C49" s="9">
        <f t="shared" si="1"/>
        <v>-0.12105999999999995</v>
      </c>
      <c r="D49" s="4">
        <f t="shared" si="2"/>
        <v>1.4655523599999987E-2</v>
      </c>
      <c r="E49" t="str">
        <f t="shared" si="3"/>
        <v>ПРОМАХ</v>
      </c>
      <c r="J49" s="18">
        <f t="shared" si="44"/>
        <v>0</v>
      </c>
      <c r="K49">
        <f t="shared" si="45"/>
        <v>0</v>
      </c>
      <c r="L49">
        <f t="shared" si="46"/>
        <v>0</v>
      </c>
      <c r="M49">
        <f t="shared" si="47"/>
        <v>0</v>
      </c>
      <c r="N49">
        <f t="shared" si="48"/>
        <v>0</v>
      </c>
      <c r="O49">
        <f t="shared" si="49"/>
        <v>0</v>
      </c>
      <c r="P49">
        <f t="shared" si="50"/>
        <v>0</v>
      </c>
      <c r="Q49">
        <f t="shared" si="51"/>
        <v>0</v>
      </c>
      <c r="R49">
        <f t="shared" si="52"/>
        <v>0</v>
      </c>
      <c r="S49">
        <f t="shared" si="53"/>
        <v>0</v>
      </c>
      <c r="T49">
        <f t="shared" si="34"/>
        <v>0</v>
      </c>
      <c r="U49">
        <f t="shared" si="54"/>
        <v>0</v>
      </c>
      <c r="V49">
        <f t="shared" si="55"/>
        <v>0</v>
      </c>
      <c r="W49">
        <f t="shared" si="56"/>
        <v>0</v>
      </c>
      <c r="X49">
        <f t="shared" si="57"/>
        <v>0</v>
      </c>
      <c r="Y49">
        <f t="shared" si="58"/>
        <v>0</v>
      </c>
      <c r="Z49">
        <f t="shared" si="59"/>
        <v>0</v>
      </c>
      <c r="AA49">
        <f t="shared" si="60"/>
        <v>0</v>
      </c>
      <c r="AB49">
        <f t="shared" si="61"/>
        <v>0</v>
      </c>
      <c r="AC49" s="16">
        <f t="shared" si="62"/>
        <v>0</v>
      </c>
    </row>
    <row r="50" spans="1:29" x14ac:dyDescent="0.25">
      <c r="A50" s="2">
        <v>14.53</v>
      </c>
      <c r="B50" s="9">
        <f t="shared" si="0"/>
        <v>2.9059999999999997</v>
      </c>
      <c r="C50" s="9">
        <f t="shared" si="1"/>
        <v>9.3999999999994088E-4</v>
      </c>
      <c r="D50" s="4">
        <f t="shared" si="2"/>
        <v>8.8359999999988882E-7</v>
      </c>
      <c r="E50" t="str">
        <f t="shared" si="3"/>
        <v xml:space="preserve"> </v>
      </c>
      <c r="J50" s="18">
        <f t="shared" si="44"/>
        <v>0</v>
      </c>
      <c r="K50">
        <f t="shared" si="45"/>
        <v>0</v>
      </c>
      <c r="L50">
        <f t="shared" si="46"/>
        <v>0</v>
      </c>
      <c r="M50">
        <f t="shared" si="47"/>
        <v>0</v>
      </c>
      <c r="N50">
        <f t="shared" si="48"/>
        <v>0</v>
      </c>
      <c r="O50">
        <f t="shared" si="49"/>
        <v>0</v>
      </c>
      <c r="P50">
        <f t="shared" si="50"/>
        <v>0</v>
      </c>
      <c r="Q50">
        <f t="shared" si="51"/>
        <v>0</v>
      </c>
      <c r="R50">
        <f t="shared" si="52"/>
        <v>0</v>
      </c>
      <c r="S50">
        <f t="shared" si="53"/>
        <v>0</v>
      </c>
      <c r="T50">
        <f t="shared" si="34"/>
        <v>1</v>
      </c>
      <c r="U50">
        <f t="shared" si="54"/>
        <v>0</v>
      </c>
      <c r="V50">
        <f t="shared" si="55"/>
        <v>0</v>
      </c>
      <c r="W50">
        <f t="shared" si="56"/>
        <v>0</v>
      </c>
      <c r="X50">
        <f t="shared" si="57"/>
        <v>0</v>
      </c>
      <c r="Y50">
        <f t="shared" si="58"/>
        <v>0</v>
      </c>
      <c r="Z50">
        <f t="shared" si="59"/>
        <v>0</v>
      </c>
      <c r="AA50">
        <f t="shared" si="60"/>
        <v>0</v>
      </c>
      <c r="AB50">
        <f t="shared" si="61"/>
        <v>0</v>
      </c>
      <c r="AC50" s="16">
        <f t="shared" si="62"/>
        <v>0</v>
      </c>
    </row>
    <row r="51" spans="1:29" x14ac:dyDescent="0.25">
      <c r="A51" s="2">
        <v>14.4</v>
      </c>
      <c r="B51" s="9">
        <f t="shared" si="0"/>
        <v>2.88</v>
      </c>
      <c r="C51" s="9">
        <f t="shared" si="1"/>
        <v>-2.505999999999986E-2</v>
      </c>
      <c r="D51" s="4">
        <f t="shared" si="2"/>
        <v>6.2800359999999297E-4</v>
      </c>
      <c r="E51" t="str">
        <f t="shared" si="3"/>
        <v xml:space="preserve"> </v>
      </c>
      <c r="J51" s="18">
        <f t="shared" si="44"/>
        <v>0</v>
      </c>
      <c r="K51">
        <f t="shared" si="45"/>
        <v>0</v>
      </c>
      <c r="L51">
        <f t="shared" si="46"/>
        <v>0</v>
      </c>
      <c r="M51">
        <f t="shared" si="47"/>
        <v>0</v>
      </c>
      <c r="N51">
        <f t="shared" si="48"/>
        <v>0</v>
      </c>
      <c r="O51">
        <f t="shared" si="49"/>
        <v>0</v>
      </c>
      <c r="P51">
        <f t="shared" si="50"/>
        <v>0</v>
      </c>
      <c r="Q51">
        <f t="shared" si="51"/>
        <v>1</v>
      </c>
      <c r="R51">
        <f t="shared" si="52"/>
        <v>0</v>
      </c>
      <c r="S51">
        <f t="shared" si="53"/>
        <v>0</v>
      </c>
      <c r="T51">
        <f t="shared" si="34"/>
        <v>0</v>
      </c>
      <c r="U51">
        <f t="shared" si="54"/>
        <v>0</v>
      </c>
      <c r="V51">
        <f t="shared" si="55"/>
        <v>0</v>
      </c>
      <c r="W51">
        <f t="shared" si="56"/>
        <v>0</v>
      </c>
      <c r="X51">
        <f t="shared" si="57"/>
        <v>0</v>
      </c>
      <c r="Y51">
        <f t="shared" si="58"/>
        <v>0</v>
      </c>
      <c r="Z51">
        <f t="shared" si="59"/>
        <v>0</v>
      </c>
      <c r="AA51">
        <f t="shared" si="60"/>
        <v>0</v>
      </c>
      <c r="AB51">
        <f t="shared" si="61"/>
        <v>0</v>
      </c>
      <c r="AC51" s="16">
        <f t="shared" si="62"/>
        <v>0</v>
      </c>
    </row>
    <row r="52" spans="1:29" x14ac:dyDescent="0.25">
      <c r="A52" s="2">
        <v>15.18</v>
      </c>
      <c r="B52" s="9">
        <f t="shared" si="0"/>
        <v>3.036</v>
      </c>
      <c r="C52" s="9">
        <f t="shared" si="1"/>
        <v>0.13094000000000028</v>
      </c>
      <c r="D52" s="4">
        <f t="shared" si="2"/>
        <v>1.7145283600000071E-2</v>
      </c>
      <c r="E52" t="str">
        <f t="shared" si="3"/>
        <v>ПРОМАХ</v>
      </c>
      <c r="J52" s="18">
        <f t="shared" si="44"/>
        <v>0</v>
      </c>
      <c r="K52">
        <f t="shared" si="45"/>
        <v>0</v>
      </c>
      <c r="L52">
        <f t="shared" si="46"/>
        <v>0</v>
      </c>
      <c r="M52">
        <f t="shared" si="47"/>
        <v>0</v>
      </c>
      <c r="N52">
        <f t="shared" si="48"/>
        <v>0</v>
      </c>
      <c r="O52">
        <f t="shared" si="49"/>
        <v>0</v>
      </c>
      <c r="P52">
        <f t="shared" si="50"/>
        <v>0</v>
      </c>
      <c r="Q52">
        <f t="shared" si="51"/>
        <v>0</v>
      </c>
      <c r="R52">
        <f t="shared" si="52"/>
        <v>0</v>
      </c>
      <c r="S52">
        <f t="shared" si="53"/>
        <v>0</v>
      </c>
      <c r="T52">
        <f t="shared" si="34"/>
        <v>0</v>
      </c>
      <c r="U52">
        <f t="shared" si="54"/>
        <v>0</v>
      </c>
      <c r="V52">
        <f t="shared" si="55"/>
        <v>0</v>
      </c>
      <c r="W52">
        <f t="shared" si="56"/>
        <v>0</v>
      </c>
      <c r="X52">
        <f t="shared" si="57"/>
        <v>0</v>
      </c>
      <c r="Y52">
        <f t="shared" si="58"/>
        <v>0</v>
      </c>
      <c r="Z52">
        <f t="shared" si="59"/>
        <v>0</v>
      </c>
      <c r="AA52">
        <f t="shared" si="60"/>
        <v>0</v>
      </c>
      <c r="AB52">
        <f t="shared" si="61"/>
        <v>0</v>
      </c>
      <c r="AC52" s="16">
        <f t="shared" si="62"/>
        <v>0</v>
      </c>
    </row>
    <row r="53" spans="1:29" x14ac:dyDescent="0.25">
      <c r="A53" s="2">
        <v>14.54</v>
      </c>
      <c r="B53" s="9">
        <f t="shared" si="0"/>
        <v>2.9079999999999999</v>
      </c>
      <c r="C53" s="9">
        <f t="shared" si="1"/>
        <v>2.9400000000001647E-3</v>
      </c>
      <c r="D53" s="4">
        <f t="shared" si="2"/>
        <v>8.6436000000009687E-6</v>
      </c>
      <c r="E53" t="str">
        <f t="shared" si="3"/>
        <v xml:space="preserve"> </v>
      </c>
      <c r="J53" s="18">
        <f t="shared" si="44"/>
        <v>0</v>
      </c>
      <c r="K53">
        <f t="shared" si="45"/>
        <v>0</v>
      </c>
      <c r="L53">
        <f t="shared" si="46"/>
        <v>0</v>
      </c>
      <c r="M53">
        <f t="shared" si="47"/>
        <v>0</v>
      </c>
      <c r="N53">
        <f t="shared" si="48"/>
        <v>0</v>
      </c>
      <c r="O53">
        <f t="shared" si="49"/>
        <v>0</v>
      </c>
      <c r="P53">
        <f t="shared" si="50"/>
        <v>0</v>
      </c>
      <c r="Q53">
        <f t="shared" si="51"/>
        <v>0</v>
      </c>
      <c r="R53">
        <f t="shared" si="52"/>
        <v>0</v>
      </c>
      <c r="S53">
        <f t="shared" si="53"/>
        <v>0</v>
      </c>
      <c r="T53">
        <f t="shared" si="34"/>
        <v>1</v>
      </c>
      <c r="U53">
        <f t="shared" si="54"/>
        <v>0</v>
      </c>
      <c r="V53">
        <f t="shared" si="55"/>
        <v>0</v>
      </c>
      <c r="W53">
        <f t="shared" si="56"/>
        <v>0</v>
      </c>
      <c r="X53">
        <f t="shared" si="57"/>
        <v>0</v>
      </c>
      <c r="Y53">
        <f t="shared" si="58"/>
        <v>0</v>
      </c>
      <c r="Z53">
        <f t="shared" si="59"/>
        <v>0</v>
      </c>
      <c r="AA53">
        <f t="shared" si="60"/>
        <v>0</v>
      </c>
      <c r="AB53">
        <f t="shared" si="61"/>
        <v>0</v>
      </c>
      <c r="AC53" s="16">
        <f t="shared" si="62"/>
        <v>0</v>
      </c>
    </row>
    <row r="54" spans="1:29" x14ac:dyDescent="0.25">
      <c r="A54" s="2">
        <v>14.44</v>
      </c>
      <c r="B54" s="9">
        <f t="shared" si="0"/>
        <v>2.8879999999999999</v>
      </c>
      <c r="C54" s="9">
        <f t="shared" si="1"/>
        <v>-1.7059999999999853E-2</v>
      </c>
      <c r="D54" s="4">
        <f t="shared" si="2"/>
        <v>2.91043599999995E-4</v>
      </c>
      <c r="E54" t="str">
        <f t="shared" si="3"/>
        <v xml:space="preserve"> </v>
      </c>
      <c r="J54" s="18">
        <f t="shared" si="44"/>
        <v>0</v>
      </c>
      <c r="K54">
        <f t="shared" si="45"/>
        <v>0</v>
      </c>
      <c r="L54">
        <f t="shared" si="46"/>
        <v>0</v>
      </c>
      <c r="M54">
        <f t="shared" si="47"/>
        <v>0</v>
      </c>
      <c r="N54">
        <f t="shared" si="48"/>
        <v>0</v>
      </c>
      <c r="O54">
        <f t="shared" si="49"/>
        <v>0</v>
      </c>
      <c r="P54">
        <f t="shared" si="50"/>
        <v>0</v>
      </c>
      <c r="Q54">
        <f t="shared" si="51"/>
        <v>0</v>
      </c>
      <c r="R54">
        <f t="shared" si="52"/>
        <v>1</v>
      </c>
      <c r="S54">
        <f t="shared" si="53"/>
        <v>0</v>
      </c>
      <c r="T54">
        <f t="shared" si="34"/>
        <v>0</v>
      </c>
      <c r="U54">
        <f t="shared" si="54"/>
        <v>0</v>
      </c>
      <c r="V54">
        <f t="shared" si="55"/>
        <v>0</v>
      </c>
      <c r="W54">
        <f t="shared" si="56"/>
        <v>0</v>
      </c>
      <c r="X54">
        <f t="shared" si="57"/>
        <v>0</v>
      </c>
      <c r="Y54">
        <f t="shared" si="58"/>
        <v>0</v>
      </c>
      <c r="Z54">
        <f t="shared" si="59"/>
        <v>0</v>
      </c>
      <c r="AA54">
        <f t="shared" si="60"/>
        <v>0</v>
      </c>
      <c r="AB54">
        <f t="shared" si="61"/>
        <v>0</v>
      </c>
      <c r="AC54" s="16">
        <f t="shared" si="62"/>
        <v>0</v>
      </c>
    </row>
    <row r="55" spans="1:29" x14ac:dyDescent="0.25">
      <c r="A55" s="2">
        <v>14.21</v>
      </c>
      <c r="B55" s="9">
        <f t="shared" si="0"/>
        <v>2.8420000000000001</v>
      </c>
      <c r="C55" s="9">
        <f t="shared" si="1"/>
        <v>-6.3059999999999672E-2</v>
      </c>
      <c r="D55" s="4">
        <f t="shared" si="2"/>
        <v>3.9765635999999584E-3</v>
      </c>
      <c r="E55" t="str">
        <f t="shared" si="3"/>
        <v xml:space="preserve"> </v>
      </c>
      <c r="J55" s="18">
        <f t="shared" si="44"/>
        <v>0</v>
      </c>
      <c r="K55">
        <f t="shared" si="45"/>
        <v>0</v>
      </c>
      <c r="L55">
        <f t="shared" si="46"/>
        <v>0</v>
      </c>
      <c r="M55">
        <f t="shared" si="47"/>
        <v>1</v>
      </c>
      <c r="N55">
        <f t="shared" si="48"/>
        <v>0</v>
      </c>
      <c r="O55">
        <f t="shared" si="49"/>
        <v>0</v>
      </c>
      <c r="P55">
        <f t="shared" si="50"/>
        <v>0</v>
      </c>
      <c r="Q55">
        <f t="shared" si="51"/>
        <v>0</v>
      </c>
      <c r="R55">
        <f t="shared" si="52"/>
        <v>0</v>
      </c>
      <c r="S55">
        <f t="shared" si="53"/>
        <v>0</v>
      </c>
      <c r="T55">
        <f t="shared" si="34"/>
        <v>0</v>
      </c>
      <c r="U55">
        <f t="shared" si="54"/>
        <v>0</v>
      </c>
      <c r="V55">
        <f t="shared" si="55"/>
        <v>0</v>
      </c>
      <c r="W55">
        <f t="shared" si="56"/>
        <v>0</v>
      </c>
      <c r="X55">
        <f t="shared" si="57"/>
        <v>0</v>
      </c>
      <c r="Y55">
        <f t="shared" si="58"/>
        <v>0</v>
      </c>
      <c r="Z55">
        <f t="shared" si="59"/>
        <v>0</v>
      </c>
      <c r="AA55">
        <f t="shared" si="60"/>
        <v>0</v>
      </c>
      <c r="AB55">
        <f t="shared" si="61"/>
        <v>0</v>
      </c>
      <c r="AC55" s="16">
        <f t="shared" si="62"/>
        <v>0</v>
      </c>
    </row>
    <row r="56" spans="1:29" x14ac:dyDescent="0.25">
      <c r="A56" s="2">
        <v>14.65</v>
      </c>
      <c r="B56" s="9">
        <f t="shared" si="0"/>
        <v>2.93</v>
      </c>
      <c r="C56" s="9">
        <f t="shared" si="1"/>
        <v>2.4940000000000406E-2</v>
      </c>
      <c r="D56" s="4">
        <f t="shared" si="2"/>
        <v>6.2200360000002025E-4</v>
      </c>
      <c r="E56" t="str">
        <f t="shared" si="3"/>
        <v xml:space="preserve"> </v>
      </c>
      <c r="J56" s="18">
        <f t="shared" si="44"/>
        <v>0</v>
      </c>
      <c r="K56">
        <f t="shared" si="45"/>
        <v>0</v>
      </c>
      <c r="L56">
        <f t="shared" si="46"/>
        <v>0</v>
      </c>
      <c r="M56">
        <f t="shared" si="47"/>
        <v>0</v>
      </c>
      <c r="N56">
        <f t="shared" si="48"/>
        <v>0</v>
      </c>
      <c r="O56">
        <f t="shared" si="49"/>
        <v>0</v>
      </c>
      <c r="P56">
        <f t="shared" si="50"/>
        <v>0</v>
      </c>
      <c r="Q56">
        <f t="shared" si="51"/>
        <v>0</v>
      </c>
      <c r="R56">
        <f t="shared" si="52"/>
        <v>0</v>
      </c>
      <c r="S56">
        <f t="shared" si="53"/>
        <v>0</v>
      </c>
      <c r="T56">
        <f t="shared" si="34"/>
        <v>0</v>
      </c>
      <c r="U56">
        <f t="shared" si="54"/>
        <v>0</v>
      </c>
      <c r="V56">
        <f t="shared" si="55"/>
        <v>1</v>
      </c>
      <c r="W56">
        <f t="shared" si="56"/>
        <v>0</v>
      </c>
      <c r="X56">
        <f t="shared" si="57"/>
        <v>0</v>
      </c>
      <c r="Y56">
        <f t="shared" si="58"/>
        <v>0</v>
      </c>
      <c r="Z56">
        <f t="shared" si="59"/>
        <v>0</v>
      </c>
      <c r="AA56">
        <f t="shared" si="60"/>
        <v>0</v>
      </c>
      <c r="AB56">
        <f t="shared" si="61"/>
        <v>0</v>
      </c>
      <c r="AC56" s="16">
        <f t="shared" si="62"/>
        <v>0</v>
      </c>
    </row>
    <row r="57" spans="1:29" x14ac:dyDescent="0.25">
      <c r="A57" s="2">
        <v>14.34</v>
      </c>
      <c r="B57" s="9">
        <f t="shared" si="0"/>
        <v>2.8679999999999999</v>
      </c>
      <c r="C57" s="9">
        <f t="shared" si="1"/>
        <v>-3.7059999999999871E-2</v>
      </c>
      <c r="D57" s="4">
        <f t="shared" si="2"/>
        <v>1.3734435999999905E-3</v>
      </c>
      <c r="E57" t="str">
        <f t="shared" si="3"/>
        <v xml:space="preserve"> </v>
      </c>
      <c r="J57" s="18">
        <f t="shared" si="44"/>
        <v>0</v>
      </c>
      <c r="K57">
        <f t="shared" si="45"/>
        <v>0</v>
      </c>
      <c r="L57">
        <f t="shared" si="46"/>
        <v>0</v>
      </c>
      <c r="M57">
        <f t="shared" si="47"/>
        <v>0</v>
      </c>
      <c r="N57">
        <f t="shared" si="48"/>
        <v>0</v>
      </c>
      <c r="O57">
        <f t="shared" si="49"/>
        <v>0</v>
      </c>
      <c r="P57">
        <f t="shared" si="50"/>
        <v>1</v>
      </c>
      <c r="Q57">
        <f t="shared" si="51"/>
        <v>0</v>
      </c>
      <c r="R57">
        <f t="shared" si="52"/>
        <v>0</v>
      </c>
      <c r="S57">
        <f t="shared" si="53"/>
        <v>0</v>
      </c>
      <c r="T57">
        <f t="shared" si="34"/>
        <v>0</v>
      </c>
      <c r="U57">
        <f t="shared" si="54"/>
        <v>0</v>
      </c>
      <c r="V57">
        <f t="shared" si="55"/>
        <v>0</v>
      </c>
      <c r="W57">
        <f t="shared" si="56"/>
        <v>0</v>
      </c>
      <c r="X57">
        <f t="shared" si="57"/>
        <v>0</v>
      </c>
      <c r="Y57">
        <f t="shared" si="58"/>
        <v>0</v>
      </c>
      <c r="Z57">
        <f t="shared" si="59"/>
        <v>0</v>
      </c>
      <c r="AA57">
        <f t="shared" si="60"/>
        <v>0</v>
      </c>
      <c r="AB57">
        <f t="shared" si="61"/>
        <v>0</v>
      </c>
      <c r="AC57" s="16">
        <f t="shared" si="62"/>
        <v>0</v>
      </c>
    </row>
    <row r="58" spans="1:29" x14ac:dyDescent="0.25">
      <c r="A58" s="2">
        <v>14.57</v>
      </c>
      <c r="B58" s="9">
        <f t="shared" si="0"/>
        <v>2.9140000000000001</v>
      </c>
      <c r="C58" s="9">
        <f t="shared" si="1"/>
        <v>8.9400000000003921E-3</v>
      </c>
      <c r="D58" s="4">
        <f t="shared" si="2"/>
        <v>7.9923600000007008E-5</v>
      </c>
      <c r="E58" t="str">
        <f t="shared" si="3"/>
        <v xml:space="preserve"> </v>
      </c>
      <c r="J58" s="18">
        <f t="shared" si="44"/>
        <v>0</v>
      </c>
      <c r="K58">
        <f t="shared" si="45"/>
        <v>0</v>
      </c>
      <c r="L58">
        <f t="shared" si="46"/>
        <v>0</v>
      </c>
      <c r="M58">
        <f t="shared" si="47"/>
        <v>0</v>
      </c>
      <c r="N58">
        <f t="shared" si="48"/>
        <v>0</v>
      </c>
      <c r="O58">
        <f t="shared" si="49"/>
        <v>0</v>
      </c>
      <c r="P58">
        <f t="shared" si="50"/>
        <v>0</v>
      </c>
      <c r="Q58">
        <f t="shared" si="51"/>
        <v>0</v>
      </c>
      <c r="R58">
        <f t="shared" si="52"/>
        <v>0</v>
      </c>
      <c r="S58">
        <f t="shared" si="53"/>
        <v>0</v>
      </c>
      <c r="T58">
        <f t="shared" si="34"/>
        <v>1</v>
      </c>
      <c r="U58">
        <f t="shared" si="54"/>
        <v>0</v>
      </c>
      <c r="V58">
        <f t="shared" si="55"/>
        <v>0</v>
      </c>
      <c r="W58">
        <f t="shared" si="56"/>
        <v>0</v>
      </c>
      <c r="X58">
        <f t="shared" si="57"/>
        <v>0</v>
      </c>
      <c r="Y58">
        <f t="shared" si="58"/>
        <v>0</v>
      </c>
      <c r="Z58">
        <f t="shared" si="59"/>
        <v>0</v>
      </c>
      <c r="AA58">
        <f t="shared" si="60"/>
        <v>0</v>
      </c>
      <c r="AB58">
        <f t="shared" si="61"/>
        <v>0</v>
      </c>
      <c r="AC58" s="16">
        <f t="shared" si="62"/>
        <v>0</v>
      </c>
    </row>
    <row r="59" spans="1:29" x14ac:dyDescent="0.25">
      <c r="A59" s="2">
        <v>13.16</v>
      </c>
      <c r="B59" s="9">
        <f t="shared" si="0"/>
        <v>2.6320000000000001</v>
      </c>
      <c r="C59" s="9">
        <f t="shared" si="1"/>
        <v>-0.27305999999999964</v>
      </c>
      <c r="D59" s="4">
        <f t="shared" si="2"/>
        <v>7.4561763599999803E-2</v>
      </c>
      <c r="E59" t="str">
        <f t="shared" si="3"/>
        <v>ПРОМАХ</v>
      </c>
      <c r="J59" s="18">
        <f t="shared" si="44"/>
        <v>0</v>
      </c>
      <c r="K59">
        <f t="shared" si="45"/>
        <v>0</v>
      </c>
      <c r="L59">
        <f t="shared" si="46"/>
        <v>0</v>
      </c>
      <c r="M59">
        <f t="shared" si="47"/>
        <v>0</v>
      </c>
      <c r="N59">
        <f t="shared" si="48"/>
        <v>0</v>
      </c>
      <c r="O59">
        <f t="shared" si="49"/>
        <v>0</v>
      </c>
      <c r="P59">
        <f t="shared" si="50"/>
        <v>0</v>
      </c>
      <c r="Q59">
        <f t="shared" si="51"/>
        <v>0</v>
      </c>
      <c r="R59">
        <f t="shared" si="52"/>
        <v>0</v>
      </c>
      <c r="S59">
        <f t="shared" si="53"/>
        <v>0</v>
      </c>
      <c r="T59">
        <f t="shared" si="34"/>
        <v>0</v>
      </c>
      <c r="U59">
        <f t="shared" si="54"/>
        <v>0</v>
      </c>
      <c r="V59">
        <f t="shared" si="55"/>
        <v>0</v>
      </c>
      <c r="W59">
        <f t="shared" si="56"/>
        <v>0</v>
      </c>
      <c r="X59">
        <f t="shared" si="57"/>
        <v>0</v>
      </c>
      <c r="Y59">
        <f t="shared" si="58"/>
        <v>0</v>
      </c>
      <c r="Z59">
        <f t="shared" si="59"/>
        <v>0</v>
      </c>
      <c r="AA59">
        <f t="shared" si="60"/>
        <v>0</v>
      </c>
      <c r="AB59">
        <f t="shared" si="61"/>
        <v>0</v>
      </c>
      <c r="AC59" s="16">
        <f t="shared" si="62"/>
        <v>0</v>
      </c>
    </row>
    <row r="60" spans="1:29" x14ac:dyDescent="0.25">
      <c r="A60" s="2">
        <v>14.59</v>
      </c>
      <c r="B60" s="9">
        <f t="shared" si="0"/>
        <v>2.9180000000000001</v>
      </c>
      <c r="C60" s="9">
        <f t="shared" si="1"/>
        <v>1.2940000000000396E-2</v>
      </c>
      <c r="D60" s="4">
        <f t="shared" si="2"/>
        <v>1.6744360000001024E-4</v>
      </c>
      <c r="E60" t="str">
        <f t="shared" si="3"/>
        <v xml:space="preserve"> </v>
      </c>
      <c r="J60" s="18">
        <f t="shared" si="44"/>
        <v>0</v>
      </c>
      <c r="K60">
        <f t="shared" si="45"/>
        <v>0</v>
      </c>
      <c r="L60">
        <f t="shared" si="46"/>
        <v>0</v>
      </c>
      <c r="M60">
        <f t="shared" si="47"/>
        <v>0</v>
      </c>
      <c r="N60">
        <f t="shared" si="48"/>
        <v>0</v>
      </c>
      <c r="O60">
        <f t="shared" si="49"/>
        <v>0</v>
      </c>
      <c r="P60">
        <f t="shared" si="50"/>
        <v>0</v>
      </c>
      <c r="Q60">
        <f t="shared" si="51"/>
        <v>0</v>
      </c>
      <c r="R60">
        <f t="shared" si="52"/>
        <v>0</v>
      </c>
      <c r="S60">
        <f t="shared" si="53"/>
        <v>0</v>
      </c>
      <c r="T60">
        <f t="shared" si="34"/>
        <v>0</v>
      </c>
      <c r="U60">
        <f t="shared" si="54"/>
        <v>1</v>
      </c>
      <c r="V60">
        <f t="shared" si="55"/>
        <v>0</v>
      </c>
      <c r="W60">
        <f t="shared" si="56"/>
        <v>0</v>
      </c>
      <c r="X60">
        <f t="shared" si="57"/>
        <v>0</v>
      </c>
      <c r="Y60">
        <f t="shared" si="58"/>
        <v>0</v>
      </c>
      <c r="Z60">
        <f t="shared" si="59"/>
        <v>0</v>
      </c>
      <c r="AA60">
        <f t="shared" si="60"/>
        <v>0</v>
      </c>
      <c r="AB60">
        <f t="shared" si="61"/>
        <v>0</v>
      </c>
      <c r="AC60" s="16">
        <f t="shared" si="62"/>
        <v>0</v>
      </c>
    </row>
    <row r="61" spans="1:29" x14ac:dyDescent="0.25">
      <c r="A61" s="2">
        <v>14.03</v>
      </c>
      <c r="B61" s="9">
        <f t="shared" si="0"/>
        <v>2.806</v>
      </c>
      <c r="C61" s="9">
        <f t="shared" si="1"/>
        <v>-9.9059999999999704E-2</v>
      </c>
      <c r="D61" s="4">
        <f t="shared" si="2"/>
        <v>9.8128835999999418E-3</v>
      </c>
      <c r="E61" t="str">
        <f t="shared" si="3"/>
        <v xml:space="preserve"> </v>
      </c>
      <c r="J61" s="18">
        <f t="shared" si="44"/>
        <v>1</v>
      </c>
      <c r="K61">
        <f t="shared" si="45"/>
        <v>0</v>
      </c>
      <c r="L61">
        <f t="shared" si="46"/>
        <v>0</v>
      </c>
      <c r="M61">
        <f t="shared" si="47"/>
        <v>0</v>
      </c>
      <c r="N61">
        <f t="shared" si="48"/>
        <v>0</v>
      </c>
      <c r="O61">
        <f t="shared" si="49"/>
        <v>0</v>
      </c>
      <c r="P61">
        <f t="shared" si="50"/>
        <v>0</v>
      </c>
      <c r="Q61">
        <f t="shared" si="51"/>
        <v>0</v>
      </c>
      <c r="R61">
        <f t="shared" si="52"/>
        <v>0</v>
      </c>
      <c r="S61">
        <f t="shared" si="53"/>
        <v>0</v>
      </c>
      <c r="T61">
        <f t="shared" si="34"/>
        <v>0</v>
      </c>
      <c r="U61">
        <f t="shared" si="54"/>
        <v>0</v>
      </c>
      <c r="V61">
        <f t="shared" si="55"/>
        <v>0</v>
      </c>
      <c r="W61">
        <f t="shared" si="56"/>
        <v>0</v>
      </c>
      <c r="X61">
        <f t="shared" si="57"/>
        <v>0</v>
      </c>
      <c r="Y61">
        <f t="shared" si="58"/>
        <v>0</v>
      </c>
      <c r="Z61">
        <f t="shared" si="59"/>
        <v>0</v>
      </c>
      <c r="AA61">
        <f t="shared" si="60"/>
        <v>0</v>
      </c>
      <c r="AB61">
        <f t="shared" si="61"/>
        <v>0</v>
      </c>
      <c r="AC61" s="16">
        <f t="shared" si="62"/>
        <v>0</v>
      </c>
    </row>
    <row r="62" spans="1:29" x14ac:dyDescent="0.25">
      <c r="A62" s="2">
        <v>14.57</v>
      </c>
      <c r="B62" s="9">
        <f t="shared" si="0"/>
        <v>2.9140000000000001</v>
      </c>
      <c r="C62" s="9">
        <f t="shared" si="1"/>
        <v>8.9400000000003921E-3</v>
      </c>
      <c r="D62" s="4">
        <f t="shared" si="2"/>
        <v>7.9923600000007008E-5</v>
      </c>
      <c r="E62" t="str">
        <f t="shared" si="3"/>
        <v xml:space="preserve"> </v>
      </c>
      <c r="J62" s="18">
        <f t="shared" si="44"/>
        <v>0</v>
      </c>
      <c r="K62">
        <f t="shared" si="45"/>
        <v>0</v>
      </c>
      <c r="L62">
        <f t="shared" si="46"/>
        <v>0</v>
      </c>
      <c r="M62">
        <f t="shared" si="47"/>
        <v>0</v>
      </c>
      <c r="N62">
        <f t="shared" si="48"/>
        <v>0</v>
      </c>
      <c r="O62">
        <f t="shared" si="49"/>
        <v>0</v>
      </c>
      <c r="P62">
        <f t="shared" si="50"/>
        <v>0</v>
      </c>
      <c r="Q62">
        <f t="shared" si="51"/>
        <v>0</v>
      </c>
      <c r="R62">
        <f t="shared" si="52"/>
        <v>0</v>
      </c>
      <c r="S62">
        <f t="shared" si="53"/>
        <v>0</v>
      </c>
      <c r="T62">
        <f t="shared" si="34"/>
        <v>1</v>
      </c>
      <c r="U62">
        <f t="shared" si="54"/>
        <v>0</v>
      </c>
      <c r="V62">
        <f t="shared" si="55"/>
        <v>0</v>
      </c>
      <c r="W62">
        <f t="shared" si="56"/>
        <v>0</v>
      </c>
      <c r="X62">
        <f t="shared" si="57"/>
        <v>0</v>
      </c>
      <c r="Y62">
        <f t="shared" si="58"/>
        <v>0</v>
      </c>
      <c r="Z62">
        <f t="shared" si="59"/>
        <v>0</v>
      </c>
      <c r="AA62">
        <f t="shared" si="60"/>
        <v>0</v>
      </c>
      <c r="AB62">
        <f t="shared" si="61"/>
        <v>0</v>
      </c>
      <c r="AC62" s="16">
        <f t="shared" si="62"/>
        <v>0</v>
      </c>
    </row>
    <row r="63" spans="1:29" x14ac:dyDescent="0.25">
      <c r="A63" s="2">
        <v>14.12</v>
      </c>
      <c r="B63" s="9">
        <f t="shared" si="0"/>
        <v>2.8239999999999998</v>
      </c>
      <c r="C63" s="9">
        <f t="shared" si="1"/>
        <v>-8.105999999999991E-2</v>
      </c>
      <c r="D63" s="4">
        <f t="shared" si="2"/>
        <v>6.5707235999999851E-3</v>
      </c>
      <c r="E63" t="str">
        <f t="shared" si="3"/>
        <v xml:space="preserve"> </v>
      </c>
      <c r="J63" s="18">
        <f t="shared" si="44"/>
        <v>0</v>
      </c>
      <c r="K63">
        <f t="shared" si="45"/>
        <v>1</v>
      </c>
      <c r="L63">
        <f t="shared" si="46"/>
        <v>0</v>
      </c>
      <c r="M63">
        <f t="shared" si="47"/>
        <v>0</v>
      </c>
      <c r="N63">
        <f t="shared" si="48"/>
        <v>0</v>
      </c>
      <c r="O63">
        <f t="shared" si="49"/>
        <v>0</v>
      </c>
      <c r="P63">
        <f t="shared" si="50"/>
        <v>0</v>
      </c>
      <c r="Q63">
        <f t="shared" si="51"/>
        <v>0</v>
      </c>
      <c r="R63">
        <f t="shared" si="52"/>
        <v>0</v>
      </c>
      <c r="S63">
        <f t="shared" si="53"/>
        <v>0</v>
      </c>
      <c r="T63">
        <f t="shared" si="34"/>
        <v>0</v>
      </c>
      <c r="U63">
        <f t="shared" si="54"/>
        <v>0</v>
      </c>
      <c r="V63">
        <f t="shared" si="55"/>
        <v>0</v>
      </c>
      <c r="W63">
        <f t="shared" si="56"/>
        <v>0</v>
      </c>
      <c r="X63">
        <f t="shared" si="57"/>
        <v>0</v>
      </c>
      <c r="Y63">
        <f t="shared" si="58"/>
        <v>0</v>
      </c>
      <c r="Z63">
        <f t="shared" si="59"/>
        <v>0</v>
      </c>
      <c r="AA63">
        <f t="shared" si="60"/>
        <v>0</v>
      </c>
      <c r="AB63">
        <f t="shared" si="61"/>
        <v>0</v>
      </c>
      <c r="AC63" s="16">
        <f t="shared" si="62"/>
        <v>0</v>
      </c>
    </row>
    <row r="64" spans="1:29" x14ac:dyDescent="0.25">
      <c r="A64" s="2">
        <v>15.03</v>
      </c>
      <c r="B64" s="9">
        <f t="shared" si="0"/>
        <v>3.0059999999999998</v>
      </c>
      <c r="C64" s="9">
        <f t="shared" si="1"/>
        <v>0.10094000000000003</v>
      </c>
      <c r="D64" s="4">
        <f t="shared" si="2"/>
        <v>1.0188883600000006E-2</v>
      </c>
      <c r="E64" t="str">
        <f t="shared" si="3"/>
        <v>ПРОМАХ</v>
      </c>
      <c r="J64" s="18">
        <f t="shared" si="44"/>
        <v>0</v>
      </c>
      <c r="K64">
        <f t="shared" si="45"/>
        <v>0</v>
      </c>
      <c r="L64">
        <f t="shared" si="46"/>
        <v>0</v>
      </c>
      <c r="M64">
        <f t="shared" si="47"/>
        <v>0</v>
      </c>
      <c r="N64">
        <f t="shared" si="48"/>
        <v>0</v>
      </c>
      <c r="O64">
        <f t="shared" si="49"/>
        <v>0</v>
      </c>
      <c r="P64">
        <f t="shared" si="50"/>
        <v>0</v>
      </c>
      <c r="Q64">
        <f t="shared" si="51"/>
        <v>0</v>
      </c>
      <c r="R64">
        <f t="shared" si="52"/>
        <v>0</v>
      </c>
      <c r="S64">
        <f t="shared" si="53"/>
        <v>0</v>
      </c>
      <c r="T64">
        <f t="shared" si="34"/>
        <v>0</v>
      </c>
      <c r="U64">
        <f t="shared" si="54"/>
        <v>0</v>
      </c>
      <c r="V64">
        <f t="shared" si="55"/>
        <v>0</v>
      </c>
      <c r="W64">
        <f t="shared" si="56"/>
        <v>0</v>
      </c>
      <c r="X64">
        <f t="shared" si="57"/>
        <v>0</v>
      </c>
      <c r="Y64">
        <f t="shared" si="58"/>
        <v>0</v>
      </c>
      <c r="Z64">
        <f t="shared" si="59"/>
        <v>0</v>
      </c>
      <c r="AA64">
        <f t="shared" si="60"/>
        <v>0</v>
      </c>
      <c r="AB64">
        <f t="shared" si="61"/>
        <v>0</v>
      </c>
      <c r="AC64" s="16">
        <f t="shared" si="62"/>
        <v>0</v>
      </c>
    </row>
    <row r="65" spans="1:29" x14ac:dyDescent="0.25">
      <c r="A65" s="2">
        <v>14.18</v>
      </c>
      <c r="B65" s="9">
        <f t="shared" si="0"/>
        <v>2.8359999999999999</v>
      </c>
      <c r="C65" s="9">
        <f t="shared" si="1"/>
        <v>-6.9059999999999899E-2</v>
      </c>
      <c r="D65" s="4">
        <f t="shared" si="2"/>
        <v>4.7692835999999864E-3</v>
      </c>
      <c r="E65" t="str">
        <f t="shared" si="3"/>
        <v xml:space="preserve"> </v>
      </c>
      <c r="J65" s="18">
        <f t="shared" si="44"/>
        <v>0</v>
      </c>
      <c r="K65">
        <f t="shared" si="45"/>
        <v>0</v>
      </c>
      <c r="L65">
        <f t="shared" si="46"/>
        <v>0</v>
      </c>
      <c r="M65">
        <f t="shared" si="47"/>
        <v>1</v>
      </c>
      <c r="N65">
        <f t="shared" si="48"/>
        <v>0</v>
      </c>
      <c r="O65">
        <f t="shared" si="49"/>
        <v>0</v>
      </c>
      <c r="P65">
        <f t="shared" si="50"/>
        <v>0</v>
      </c>
      <c r="Q65">
        <f t="shared" si="51"/>
        <v>0</v>
      </c>
      <c r="R65">
        <f t="shared" si="52"/>
        <v>0</v>
      </c>
      <c r="S65">
        <f t="shared" si="53"/>
        <v>0</v>
      </c>
      <c r="T65">
        <f t="shared" si="34"/>
        <v>0</v>
      </c>
      <c r="U65">
        <f t="shared" si="54"/>
        <v>0</v>
      </c>
      <c r="V65">
        <f t="shared" si="55"/>
        <v>0</v>
      </c>
      <c r="W65">
        <f t="shared" si="56"/>
        <v>0</v>
      </c>
      <c r="X65">
        <f t="shared" si="57"/>
        <v>0</v>
      </c>
      <c r="Y65">
        <f t="shared" si="58"/>
        <v>0</v>
      </c>
      <c r="Z65">
        <f t="shared" si="59"/>
        <v>0</v>
      </c>
      <c r="AA65">
        <f t="shared" si="60"/>
        <v>0</v>
      </c>
      <c r="AB65">
        <f t="shared" si="61"/>
        <v>0</v>
      </c>
      <c r="AC65" s="16">
        <f t="shared" si="62"/>
        <v>0</v>
      </c>
    </row>
    <row r="66" spans="1:29" x14ac:dyDescent="0.25">
      <c r="A66" s="2">
        <v>14.84</v>
      </c>
      <c r="B66" s="9">
        <f t="shared" ref="B66:B100" si="63">A66/5</f>
        <v>2.968</v>
      </c>
      <c r="C66" s="9">
        <f t="shared" ref="C66:C100" si="64">B66-$G$1</f>
        <v>6.2940000000000218E-2</v>
      </c>
      <c r="D66" s="4">
        <f t="shared" ref="D66:D100" si="65">POWER(C66,2)</f>
        <v>3.9614436000000273E-3</v>
      </c>
      <c r="E66" t="str">
        <f t="shared" ref="E66:E100" si="66">IF((C66&gt;0.1),"ПРОМАХ",IF(C66&lt;-0.1,"ПРОМАХ"," "))</f>
        <v xml:space="preserve"> </v>
      </c>
      <c r="J66" s="18">
        <f t="shared" si="44"/>
        <v>0</v>
      </c>
      <c r="K66">
        <f t="shared" si="45"/>
        <v>0</v>
      </c>
      <c r="L66">
        <f t="shared" si="46"/>
        <v>0</v>
      </c>
      <c r="M66">
        <f t="shared" si="47"/>
        <v>0</v>
      </c>
      <c r="N66">
        <f t="shared" si="48"/>
        <v>0</v>
      </c>
      <c r="O66">
        <f t="shared" si="49"/>
        <v>0</v>
      </c>
      <c r="P66">
        <f t="shared" si="50"/>
        <v>0</v>
      </c>
      <c r="Q66">
        <f t="shared" si="51"/>
        <v>0</v>
      </c>
      <c r="R66">
        <f t="shared" si="52"/>
        <v>0</v>
      </c>
      <c r="S66">
        <f t="shared" si="53"/>
        <v>0</v>
      </c>
      <c r="T66">
        <f t="shared" si="34"/>
        <v>0</v>
      </c>
      <c r="U66">
        <f t="shared" si="54"/>
        <v>0</v>
      </c>
      <c r="V66">
        <f t="shared" si="55"/>
        <v>0</v>
      </c>
      <c r="W66">
        <f t="shared" si="56"/>
        <v>0</v>
      </c>
      <c r="X66">
        <f t="shared" si="57"/>
        <v>0</v>
      </c>
      <c r="Y66">
        <f t="shared" si="58"/>
        <v>0</v>
      </c>
      <c r="Z66">
        <f t="shared" si="59"/>
        <v>1</v>
      </c>
      <c r="AA66">
        <f t="shared" si="60"/>
        <v>0</v>
      </c>
      <c r="AB66">
        <f t="shared" si="61"/>
        <v>0</v>
      </c>
      <c r="AC66" s="16">
        <f t="shared" si="62"/>
        <v>0</v>
      </c>
    </row>
    <row r="67" spans="1:29" x14ac:dyDescent="0.25">
      <c r="A67" s="2">
        <v>14.36</v>
      </c>
      <c r="B67" s="9">
        <f t="shared" si="63"/>
        <v>2.8719999999999999</v>
      </c>
      <c r="C67" s="9">
        <f t="shared" si="64"/>
        <v>-3.3059999999999867E-2</v>
      </c>
      <c r="D67" s="4">
        <f t="shared" si="65"/>
        <v>1.0929635999999913E-3</v>
      </c>
      <c r="E67" t="str">
        <f t="shared" si="66"/>
        <v xml:space="preserve"> </v>
      </c>
      <c r="J67" s="18">
        <f t="shared" si="44"/>
        <v>0</v>
      </c>
      <c r="K67">
        <f t="shared" si="45"/>
        <v>0</v>
      </c>
      <c r="L67">
        <f t="shared" si="46"/>
        <v>0</v>
      </c>
      <c r="M67">
        <f t="shared" si="47"/>
        <v>0</v>
      </c>
      <c r="N67">
        <f t="shared" si="48"/>
        <v>0</v>
      </c>
      <c r="O67">
        <f t="shared" si="49"/>
        <v>0</v>
      </c>
      <c r="P67">
        <f t="shared" si="50"/>
        <v>1</v>
      </c>
      <c r="Q67">
        <f t="shared" si="51"/>
        <v>0</v>
      </c>
      <c r="R67">
        <f t="shared" si="52"/>
        <v>0</v>
      </c>
      <c r="S67">
        <f t="shared" si="53"/>
        <v>0</v>
      </c>
      <c r="T67">
        <f t="shared" si="34"/>
        <v>0</v>
      </c>
      <c r="U67">
        <f t="shared" si="54"/>
        <v>0</v>
      </c>
      <c r="V67">
        <f t="shared" si="55"/>
        <v>0</v>
      </c>
      <c r="W67">
        <f t="shared" si="56"/>
        <v>0</v>
      </c>
      <c r="X67">
        <f t="shared" si="57"/>
        <v>0</v>
      </c>
      <c r="Y67">
        <f t="shared" si="58"/>
        <v>0</v>
      </c>
      <c r="Z67">
        <f t="shared" si="59"/>
        <v>0</v>
      </c>
      <c r="AA67">
        <f t="shared" si="60"/>
        <v>0</v>
      </c>
      <c r="AB67">
        <f t="shared" si="61"/>
        <v>0</v>
      </c>
      <c r="AC67" s="16">
        <f t="shared" si="62"/>
        <v>0</v>
      </c>
    </row>
    <row r="68" spans="1:29" x14ac:dyDescent="0.25">
      <c r="A68" s="2">
        <v>14.46</v>
      </c>
      <c r="B68" s="9">
        <f t="shared" si="63"/>
        <v>2.8920000000000003</v>
      </c>
      <c r="C68" s="9">
        <f t="shared" si="64"/>
        <v>-1.3059999999999405E-2</v>
      </c>
      <c r="D68" s="4">
        <f t="shared" si="65"/>
        <v>1.7056359999998447E-4</v>
      </c>
      <c r="E68" t="str">
        <f t="shared" si="66"/>
        <v xml:space="preserve"> </v>
      </c>
      <c r="J68" s="18">
        <f t="shared" si="44"/>
        <v>0</v>
      </c>
      <c r="K68">
        <f t="shared" si="45"/>
        <v>0</v>
      </c>
      <c r="L68">
        <f t="shared" si="46"/>
        <v>0</v>
      </c>
      <c r="M68">
        <f t="shared" si="47"/>
        <v>0</v>
      </c>
      <c r="N68">
        <f t="shared" si="48"/>
        <v>0</v>
      </c>
      <c r="O68">
        <f t="shared" si="49"/>
        <v>0</v>
      </c>
      <c r="P68">
        <f t="shared" si="50"/>
        <v>0</v>
      </c>
      <c r="Q68">
        <f t="shared" si="51"/>
        <v>0</v>
      </c>
      <c r="R68">
        <f t="shared" si="52"/>
        <v>1</v>
      </c>
      <c r="S68">
        <f t="shared" si="53"/>
        <v>0</v>
      </c>
      <c r="T68">
        <f t="shared" si="34"/>
        <v>0</v>
      </c>
      <c r="U68">
        <f t="shared" si="54"/>
        <v>0</v>
      </c>
      <c r="V68">
        <f t="shared" si="55"/>
        <v>0</v>
      </c>
      <c r="W68">
        <f t="shared" si="56"/>
        <v>0</v>
      </c>
      <c r="X68">
        <f t="shared" si="57"/>
        <v>0</v>
      </c>
      <c r="Y68">
        <f t="shared" si="58"/>
        <v>0</v>
      </c>
      <c r="Z68">
        <f t="shared" si="59"/>
        <v>0</v>
      </c>
      <c r="AA68">
        <f t="shared" si="60"/>
        <v>0</v>
      </c>
      <c r="AB68">
        <f t="shared" si="61"/>
        <v>0</v>
      </c>
      <c r="AC68" s="16">
        <f t="shared" si="62"/>
        <v>0</v>
      </c>
    </row>
    <row r="69" spans="1:29" x14ac:dyDescent="0.25">
      <c r="A69" s="2">
        <v>14.22</v>
      </c>
      <c r="B69" s="9">
        <f t="shared" si="63"/>
        <v>2.8440000000000003</v>
      </c>
      <c r="C69" s="9">
        <f t="shared" si="64"/>
        <v>-6.1059999999999448E-2</v>
      </c>
      <c r="D69" s="4">
        <f t="shared" si="65"/>
        <v>3.7283235999999325E-3</v>
      </c>
      <c r="E69" t="str">
        <f t="shared" si="66"/>
        <v xml:space="preserve"> </v>
      </c>
      <c r="J69" s="18">
        <f t="shared" si="44"/>
        <v>0</v>
      </c>
      <c r="K69">
        <f t="shared" si="45"/>
        <v>0</v>
      </c>
      <c r="L69">
        <f t="shared" si="46"/>
        <v>0</v>
      </c>
      <c r="M69">
        <f t="shared" si="47"/>
        <v>1</v>
      </c>
      <c r="N69">
        <f t="shared" si="48"/>
        <v>0</v>
      </c>
      <c r="O69">
        <f t="shared" si="49"/>
        <v>0</v>
      </c>
      <c r="P69">
        <f t="shared" si="50"/>
        <v>0</v>
      </c>
      <c r="Q69">
        <f t="shared" si="51"/>
        <v>0</v>
      </c>
      <c r="R69">
        <f t="shared" si="52"/>
        <v>0</v>
      </c>
      <c r="S69">
        <f t="shared" si="53"/>
        <v>0</v>
      </c>
      <c r="T69">
        <f t="shared" si="34"/>
        <v>0</v>
      </c>
      <c r="U69">
        <f t="shared" si="54"/>
        <v>0</v>
      </c>
      <c r="V69">
        <f t="shared" si="55"/>
        <v>0</v>
      </c>
      <c r="W69">
        <f t="shared" si="56"/>
        <v>0</v>
      </c>
      <c r="X69">
        <f t="shared" si="57"/>
        <v>0</v>
      </c>
      <c r="Y69">
        <f t="shared" si="58"/>
        <v>0</v>
      </c>
      <c r="Z69">
        <f t="shared" si="59"/>
        <v>0</v>
      </c>
      <c r="AA69">
        <f t="shared" si="60"/>
        <v>0</v>
      </c>
      <c r="AB69">
        <f t="shared" si="61"/>
        <v>0</v>
      </c>
      <c r="AC69" s="16">
        <f t="shared" si="62"/>
        <v>0</v>
      </c>
    </row>
    <row r="70" spans="1:29" x14ac:dyDescent="0.25">
      <c r="A70" s="2">
        <v>14.84</v>
      </c>
      <c r="B70" s="9">
        <f t="shared" si="63"/>
        <v>2.968</v>
      </c>
      <c r="C70" s="9">
        <f t="shared" si="64"/>
        <v>6.2940000000000218E-2</v>
      </c>
      <c r="D70" s="4">
        <f t="shared" si="65"/>
        <v>3.9614436000000273E-3</v>
      </c>
      <c r="E70" t="str">
        <f t="shared" si="66"/>
        <v xml:space="preserve"> </v>
      </c>
      <c r="J70" s="18">
        <f t="shared" si="44"/>
        <v>0</v>
      </c>
      <c r="K70">
        <f t="shared" si="45"/>
        <v>0</v>
      </c>
      <c r="L70">
        <f t="shared" si="46"/>
        <v>0</v>
      </c>
      <c r="M70">
        <f t="shared" si="47"/>
        <v>0</v>
      </c>
      <c r="N70">
        <f t="shared" si="48"/>
        <v>0</v>
      </c>
      <c r="O70">
        <f t="shared" si="49"/>
        <v>0</v>
      </c>
      <c r="P70">
        <f t="shared" si="50"/>
        <v>0</v>
      </c>
      <c r="Q70">
        <f t="shared" si="51"/>
        <v>0</v>
      </c>
      <c r="R70">
        <f t="shared" si="52"/>
        <v>0</v>
      </c>
      <c r="S70">
        <f t="shared" si="53"/>
        <v>0</v>
      </c>
      <c r="T70">
        <f t="shared" si="34"/>
        <v>0</v>
      </c>
      <c r="U70">
        <f t="shared" si="54"/>
        <v>0</v>
      </c>
      <c r="V70">
        <f t="shared" si="55"/>
        <v>0</v>
      </c>
      <c r="W70">
        <f t="shared" si="56"/>
        <v>0</v>
      </c>
      <c r="X70">
        <f t="shared" si="57"/>
        <v>0</v>
      </c>
      <c r="Y70">
        <f t="shared" si="58"/>
        <v>0</v>
      </c>
      <c r="Z70">
        <f t="shared" si="59"/>
        <v>1</v>
      </c>
      <c r="AA70">
        <f t="shared" si="60"/>
        <v>0</v>
      </c>
      <c r="AB70">
        <f t="shared" si="61"/>
        <v>0</v>
      </c>
      <c r="AC70" s="16">
        <f t="shared" si="62"/>
        <v>0</v>
      </c>
    </row>
    <row r="71" spans="1:29" x14ac:dyDescent="0.25">
      <c r="A71" s="2">
        <v>14.58</v>
      </c>
      <c r="B71" s="9">
        <f t="shared" si="63"/>
        <v>2.9159999999999999</v>
      </c>
      <c r="C71" s="9">
        <f t="shared" si="64"/>
        <v>1.0940000000000172E-2</v>
      </c>
      <c r="D71" s="4">
        <f t="shared" si="65"/>
        <v>1.1968360000000375E-4</v>
      </c>
      <c r="E71" t="str">
        <f t="shared" si="66"/>
        <v xml:space="preserve"> </v>
      </c>
      <c r="J71" s="18">
        <f t="shared" si="44"/>
        <v>0</v>
      </c>
      <c r="K71">
        <f t="shared" si="45"/>
        <v>0</v>
      </c>
      <c r="L71">
        <f t="shared" si="46"/>
        <v>0</v>
      </c>
      <c r="M71">
        <f t="shared" si="47"/>
        <v>0</v>
      </c>
      <c r="N71">
        <f t="shared" si="48"/>
        <v>0</v>
      </c>
      <c r="O71">
        <f t="shared" si="49"/>
        <v>0</v>
      </c>
      <c r="P71">
        <f t="shared" si="50"/>
        <v>0</v>
      </c>
      <c r="Q71">
        <f t="shared" si="51"/>
        <v>0</v>
      </c>
      <c r="R71">
        <f t="shared" si="52"/>
        <v>0</v>
      </c>
      <c r="S71">
        <f t="shared" si="53"/>
        <v>0</v>
      </c>
      <c r="T71">
        <f t="shared" si="34"/>
        <v>0</v>
      </c>
      <c r="U71">
        <f t="shared" si="54"/>
        <v>1</v>
      </c>
      <c r="V71">
        <f t="shared" si="55"/>
        <v>0</v>
      </c>
      <c r="W71">
        <f t="shared" si="56"/>
        <v>0</v>
      </c>
      <c r="X71">
        <f t="shared" si="57"/>
        <v>0</v>
      </c>
      <c r="Y71">
        <f t="shared" si="58"/>
        <v>0</v>
      </c>
      <c r="Z71">
        <f t="shared" si="59"/>
        <v>0</v>
      </c>
      <c r="AA71">
        <f t="shared" si="60"/>
        <v>0</v>
      </c>
      <c r="AB71">
        <f t="shared" si="61"/>
        <v>0</v>
      </c>
      <c r="AC71" s="16">
        <f t="shared" si="62"/>
        <v>0</v>
      </c>
    </row>
    <row r="72" spans="1:29" x14ac:dyDescent="0.25">
      <c r="A72" s="2">
        <v>14.93</v>
      </c>
      <c r="B72" s="9">
        <f t="shared" si="63"/>
        <v>2.9859999999999998</v>
      </c>
      <c r="C72" s="9">
        <f t="shared" si="64"/>
        <v>8.0940000000000012E-2</v>
      </c>
      <c r="D72" s="4">
        <f t="shared" si="65"/>
        <v>6.5512836000000017E-3</v>
      </c>
      <c r="E72" t="str">
        <f t="shared" si="66"/>
        <v xml:space="preserve"> </v>
      </c>
      <c r="J72" s="18">
        <f t="shared" si="44"/>
        <v>0</v>
      </c>
      <c r="K72">
        <f t="shared" si="45"/>
        <v>0</v>
      </c>
      <c r="L72">
        <f t="shared" si="46"/>
        <v>0</v>
      </c>
      <c r="M72">
        <f t="shared" si="47"/>
        <v>0</v>
      </c>
      <c r="N72">
        <f t="shared" si="48"/>
        <v>0</v>
      </c>
      <c r="O72">
        <f t="shared" si="49"/>
        <v>0</v>
      </c>
      <c r="P72">
        <f t="shared" si="50"/>
        <v>0</v>
      </c>
      <c r="Q72">
        <f t="shared" si="51"/>
        <v>0</v>
      </c>
      <c r="R72">
        <f t="shared" si="52"/>
        <v>0</v>
      </c>
      <c r="S72">
        <f t="shared" si="53"/>
        <v>0</v>
      </c>
      <c r="T72">
        <f t="shared" si="34"/>
        <v>0</v>
      </c>
      <c r="U72">
        <f t="shared" si="54"/>
        <v>0</v>
      </c>
      <c r="V72">
        <f t="shared" si="55"/>
        <v>0</v>
      </c>
      <c r="W72">
        <f t="shared" si="56"/>
        <v>0</v>
      </c>
      <c r="X72">
        <f t="shared" si="57"/>
        <v>0</v>
      </c>
      <c r="Y72">
        <f t="shared" si="58"/>
        <v>0</v>
      </c>
      <c r="Z72">
        <f t="shared" si="59"/>
        <v>0</v>
      </c>
      <c r="AA72">
        <f t="shared" si="60"/>
        <v>0</v>
      </c>
      <c r="AB72">
        <f t="shared" si="61"/>
        <v>1</v>
      </c>
      <c r="AC72" s="16">
        <f t="shared" si="62"/>
        <v>0</v>
      </c>
    </row>
    <row r="73" spans="1:29" x14ac:dyDescent="0.25">
      <c r="A73" s="2">
        <v>14.5</v>
      </c>
      <c r="B73" s="9">
        <f t="shared" si="63"/>
        <v>2.9</v>
      </c>
      <c r="C73" s="9">
        <f t="shared" si="64"/>
        <v>-5.0599999999998424E-3</v>
      </c>
      <c r="D73" s="4">
        <f t="shared" si="65"/>
        <v>2.5603599999998404E-5</v>
      </c>
      <c r="E73" t="str">
        <f t="shared" si="66"/>
        <v xml:space="preserve"> </v>
      </c>
      <c r="J73" s="18">
        <f t="shared" si="44"/>
        <v>0</v>
      </c>
      <c r="K73">
        <f t="shared" si="45"/>
        <v>0</v>
      </c>
      <c r="L73">
        <f t="shared" si="46"/>
        <v>0</v>
      </c>
      <c r="M73">
        <f t="shared" si="47"/>
        <v>0</v>
      </c>
      <c r="N73">
        <f t="shared" si="48"/>
        <v>0</v>
      </c>
      <c r="O73">
        <f t="shared" si="49"/>
        <v>0</v>
      </c>
      <c r="P73">
        <f t="shared" si="50"/>
        <v>0</v>
      </c>
      <c r="Q73">
        <f t="shared" si="51"/>
        <v>0</v>
      </c>
      <c r="R73">
        <f t="shared" si="52"/>
        <v>0</v>
      </c>
      <c r="S73">
        <f t="shared" si="53"/>
        <v>1</v>
      </c>
      <c r="T73">
        <f t="shared" si="34"/>
        <v>0</v>
      </c>
      <c r="U73">
        <f t="shared" si="54"/>
        <v>0</v>
      </c>
      <c r="V73">
        <f t="shared" si="55"/>
        <v>0</v>
      </c>
      <c r="W73">
        <f t="shared" si="56"/>
        <v>0</v>
      </c>
      <c r="X73">
        <f t="shared" si="57"/>
        <v>0</v>
      </c>
      <c r="Y73">
        <f t="shared" si="58"/>
        <v>0</v>
      </c>
      <c r="Z73">
        <f t="shared" si="59"/>
        <v>0</v>
      </c>
      <c r="AA73">
        <f t="shared" si="60"/>
        <v>0</v>
      </c>
      <c r="AB73">
        <f t="shared" si="61"/>
        <v>0</v>
      </c>
      <c r="AC73" s="16">
        <f t="shared" si="62"/>
        <v>0</v>
      </c>
    </row>
    <row r="74" spans="1:29" x14ac:dyDescent="0.25">
      <c r="A74" s="2">
        <v>14.54</v>
      </c>
      <c r="B74" s="9">
        <f t="shared" si="63"/>
        <v>2.9079999999999999</v>
      </c>
      <c r="C74" s="9">
        <f t="shared" si="64"/>
        <v>2.9400000000001647E-3</v>
      </c>
      <c r="D74" s="4">
        <f t="shared" si="65"/>
        <v>8.6436000000009687E-6</v>
      </c>
      <c r="E74" t="str">
        <f t="shared" si="66"/>
        <v xml:space="preserve"> </v>
      </c>
      <c r="J74" s="18">
        <f t="shared" si="44"/>
        <v>0</v>
      </c>
      <c r="K74">
        <f t="shared" si="45"/>
        <v>0</v>
      </c>
      <c r="L74">
        <f t="shared" si="46"/>
        <v>0</v>
      </c>
      <c r="M74">
        <f t="shared" si="47"/>
        <v>0</v>
      </c>
      <c r="N74">
        <f t="shared" si="48"/>
        <v>0</v>
      </c>
      <c r="O74">
        <f t="shared" si="49"/>
        <v>0</v>
      </c>
      <c r="P74">
        <f t="shared" si="50"/>
        <v>0</v>
      </c>
      <c r="Q74">
        <f t="shared" si="51"/>
        <v>0</v>
      </c>
      <c r="R74">
        <f t="shared" si="52"/>
        <v>0</v>
      </c>
      <c r="S74">
        <f t="shared" si="53"/>
        <v>0</v>
      </c>
      <c r="T74">
        <f t="shared" si="34"/>
        <v>1</v>
      </c>
      <c r="U74">
        <f t="shared" si="54"/>
        <v>0</v>
      </c>
      <c r="V74">
        <f t="shared" si="55"/>
        <v>0</v>
      </c>
      <c r="W74">
        <f t="shared" si="56"/>
        <v>0</v>
      </c>
      <c r="X74">
        <f t="shared" si="57"/>
        <v>0</v>
      </c>
      <c r="Y74">
        <f t="shared" si="58"/>
        <v>0</v>
      </c>
      <c r="Z74">
        <f t="shared" si="59"/>
        <v>0</v>
      </c>
      <c r="AA74">
        <f t="shared" si="60"/>
        <v>0</v>
      </c>
      <c r="AB74">
        <f t="shared" si="61"/>
        <v>0</v>
      </c>
      <c r="AC74" s="16">
        <f t="shared" si="62"/>
        <v>0</v>
      </c>
    </row>
    <row r="75" spans="1:29" x14ac:dyDescent="0.25">
      <c r="A75" s="2">
        <v>14.2</v>
      </c>
      <c r="B75" s="9">
        <f t="shared" si="63"/>
        <v>2.84</v>
      </c>
      <c r="C75" s="9">
        <f t="shared" si="64"/>
        <v>-6.5059999999999896E-2</v>
      </c>
      <c r="D75" s="4">
        <f t="shared" si="65"/>
        <v>4.2328035999999866E-3</v>
      </c>
      <c r="E75" t="str">
        <f t="shared" si="66"/>
        <v xml:space="preserve"> </v>
      </c>
      <c r="J75" s="18">
        <f t="shared" si="44"/>
        <v>0</v>
      </c>
      <c r="K75">
        <f t="shared" si="45"/>
        <v>0</v>
      </c>
      <c r="L75">
        <f t="shared" si="46"/>
        <v>0</v>
      </c>
      <c r="M75">
        <f t="shared" si="47"/>
        <v>1</v>
      </c>
      <c r="N75">
        <f t="shared" si="48"/>
        <v>0</v>
      </c>
      <c r="O75">
        <f t="shared" si="49"/>
        <v>0</v>
      </c>
      <c r="P75">
        <f t="shared" si="50"/>
        <v>0</v>
      </c>
      <c r="Q75">
        <f t="shared" si="51"/>
        <v>0</v>
      </c>
      <c r="R75">
        <f t="shared" si="52"/>
        <v>0</v>
      </c>
      <c r="S75">
        <f t="shared" si="53"/>
        <v>0</v>
      </c>
      <c r="T75">
        <f t="shared" si="34"/>
        <v>0</v>
      </c>
      <c r="U75">
        <f t="shared" si="54"/>
        <v>0</v>
      </c>
      <c r="V75">
        <f t="shared" si="55"/>
        <v>0</v>
      </c>
      <c r="W75">
        <f t="shared" si="56"/>
        <v>0</v>
      </c>
      <c r="X75">
        <f t="shared" si="57"/>
        <v>0</v>
      </c>
      <c r="Y75">
        <f t="shared" si="58"/>
        <v>0</v>
      </c>
      <c r="Z75">
        <f t="shared" si="59"/>
        <v>0</v>
      </c>
      <c r="AA75">
        <f t="shared" si="60"/>
        <v>0</v>
      </c>
      <c r="AB75">
        <f t="shared" si="61"/>
        <v>0</v>
      </c>
      <c r="AC75" s="16">
        <f t="shared" si="62"/>
        <v>0</v>
      </c>
    </row>
    <row r="76" spans="1:29" x14ac:dyDescent="0.25">
      <c r="A76" s="2">
        <v>14.6</v>
      </c>
      <c r="B76" s="9">
        <f t="shared" si="63"/>
        <v>2.92</v>
      </c>
      <c r="C76" s="9">
        <f t="shared" si="64"/>
        <v>1.4940000000000175E-2</v>
      </c>
      <c r="D76" s="4">
        <f t="shared" si="65"/>
        <v>2.2320360000000524E-4</v>
      </c>
      <c r="E76" t="str">
        <f t="shared" si="66"/>
        <v xml:space="preserve"> </v>
      </c>
      <c r="J76" s="18">
        <f t="shared" si="44"/>
        <v>0</v>
      </c>
      <c r="K76">
        <f t="shared" si="45"/>
        <v>0</v>
      </c>
      <c r="L76">
        <f t="shared" si="46"/>
        <v>0</v>
      </c>
      <c r="M76">
        <f t="shared" si="47"/>
        <v>0</v>
      </c>
      <c r="N76">
        <f t="shared" si="48"/>
        <v>0</v>
      </c>
      <c r="O76">
        <f t="shared" si="49"/>
        <v>0</v>
      </c>
      <c r="P76">
        <f t="shared" si="50"/>
        <v>0</v>
      </c>
      <c r="Q76">
        <f t="shared" si="51"/>
        <v>0</v>
      </c>
      <c r="R76">
        <f t="shared" si="52"/>
        <v>0</v>
      </c>
      <c r="S76">
        <f t="shared" si="53"/>
        <v>0</v>
      </c>
      <c r="T76">
        <f t="shared" si="34"/>
        <v>0</v>
      </c>
      <c r="U76">
        <f t="shared" si="54"/>
        <v>1</v>
      </c>
      <c r="V76">
        <f t="shared" si="55"/>
        <v>0</v>
      </c>
      <c r="W76">
        <f t="shared" si="56"/>
        <v>0</v>
      </c>
      <c r="X76">
        <f t="shared" si="57"/>
        <v>0</v>
      </c>
      <c r="Y76">
        <f t="shared" si="58"/>
        <v>0</v>
      </c>
      <c r="Z76">
        <f t="shared" si="59"/>
        <v>0</v>
      </c>
      <c r="AA76">
        <f t="shared" si="60"/>
        <v>0</v>
      </c>
      <c r="AB76">
        <f t="shared" si="61"/>
        <v>0</v>
      </c>
      <c r="AC76" s="16">
        <f t="shared" si="62"/>
        <v>0</v>
      </c>
    </row>
    <row r="77" spans="1:29" x14ac:dyDescent="0.25">
      <c r="A77" s="2">
        <v>14.02</v>
      </c>
      <c r="B77" s="9">
        <f t="shared" si="63"/>
        <v>2.8039999999999998</v>
      </c>
      <c r="C77" s="9">
        <f t="shared" si="64"/>
        <v>-0.10105999999999993</v>
      </c>
      <c r="D77" s="4">
        <f t="shared" si="65"/>
        <v>1.0213123599999985E-2</v>
      </c>
      <c r="E77" t="str">
        <f t="shared" si="66"/>
        <v>ПРОМАХ</v>
      </c>
      <c r="J77" s="18">
        <f t="shared" si="44"/>
        <v>0</v>
      </c>
      <c r="K77">
        <f t="shared" si="45"/>
        <v>0</v>
      </c>
      <c r="L77">
        <f t="shared" si="46"/>
        <v>0</v>
      </c>
      <c r="M77">
        <f t="shared" si="47"/>
        <v>0</v>
      </c>
      <c r="N77">
        <f t="shared" si="48"/>
        <v>0</v>
      </c>
      <c r="O77">
        <f t="shared" si="49"/>
        <v>0</v>
      </c>
      <c r="P77">
        <f t="shared" si="50"/>
        <v>0</v>
      </c>
      <c r="Q77">
        <f t="shared" si="51"/>
        <v>0</v>
      </c>
      <c r="R77">
        <f t="shared" si="52"/>
        <v>0</v>
      </c>
      <c r="S77">
        <f t="shared" si="53"/>
        <v>0</v>
      </c>
      <c r="T77">
        <f t="shared" si="34"/>
        <v>0</v>
      </c>
      <c r="U77">
        <f t="shared" si="54"/>
        <v>0</v>
      </c>
      <c r="V77">
        <f t="shared" si="55"/>
        <v>0</v>
      </c>
      <c r="W77">
        <f t="shared" si="56"/>
        <v>0</v>
      </c>
      <c r="X77">
        <f t="shared" si="57"/>
        <v>0</v>
      </c>
      <c r="Y77">
        <f t="shared" si="58"/>
        <v>0</v>
      </c>
      <c r="Z77">
        <f t="shared" si="59"/>
        <v>0</v>
      </c>
      <c r="AA77">
        <f t="shared" si="60"/>
        <v>0</v>
      </c>
      <c r="AB77">
        <f t="shared" si="61"/>
        <v>0</v>
      </c>
      <c r="AC77" s="16">
        <f t="shared" si="62"/>
        <v>0</v>
      </c>
    </row>
    <row r="78" spans="1:29" x14ac:dyDescent="0.25">
      <c r="A78" s="2">
        <v>14.87</v>
      </c>
      <c r="B78" s="9">
        <f t="shared" si="63"/>
        <v>2.9739999999999998</v>
      </c>
      <c r="C78" s="9">
        <f t="shared" si="64"/>
        <v>6.8940000000000001E-2</v>
      </c>
      <c r="D78" s="4">
        <f t="shared" si="65"/>
        <v>4.7527236000000006E-3</v>
      </c>
      <c r="E78" t="str">
        <f t="shared" si="66"/>
        <v xml:space="preserve"> </v>
      </c>
      <c r="J78" s="18">
        <f t="shared" si="44"/>
        <v>0</v>
      </c>
      <c r="K78">
        <f t="shared" si="45"/>
        <v>0</v>
      </c>
      <c r="L78">
        <f t="shared" si="46"/>
        <v>0</v>
      </c>
      <c r="M78">
        <f t="shared" si="47"/>
        <v>0</v>
      </c>
      <c r="N78">
        <f t="shared" si="48"/>
        <v>0</v>
      </c>
      <c r="O78">
        <f t="shared" si="49"/>
        <v>0</v>
      </c>
      <c r="P78">
        <f t="shared" si="50"/>
        <v>0</v>
      </c>
      <c r="Q78">
        <f t="shared" si="51"/>
        <v>0</v>
      </c>
      <c r="R78">
        <f t="shared" si="52"/>
        <v>0</v>
      </c>
      <c r="S78">
        <f t="shared" si="53"/>
        <v>0</v>
      </c>
      <c r="T78">
        <f t="shared" si="34"/>
        <v>0</v>
      </c>
      <c r="U78">
        <f t="shared" si="54"/>
        <v>0</v>
      </c>
      <c r="V78">
        <f t="shared" si="55"/>
        <v>0</v>
      </c>
      <c r="W78">
        <f t="shared" si="56"/>
        <v>0</v>
      </c>
      <c r="X78">
        <f t="shared" si="57"/>
        <v>0</v>
      </c>
      <c r="Y78">
        <f t="shared" si="58"/>
        <v>0</v>
      </c>
      <c r="Z78">
        <f t="shared" si="59"/>
        <v>1</v>
      </c>
      <c r="AA78">
        <f t="shared" si="60"/>
        <v>0</v>
      </c>
      <c r="AB78">
        <f t="shared" si="61"/>
        <v>0</v>
      </c>
      <c r="AC78" s="16">
        <f t="shared" si="62"/>
        <v>0</v>
      </c>
    </row>
    <row r="79" spans="1:29" x14ac:dyDescent="0.25">
      <c r="A79" s="2">
        <v>14.27</v>
      </c>
      <c r="B79" s="9">
        <f t="shared" si="63"/>
        <v>2.8540000000000001</v>
      </c>
      <c r="C79" s="9">
        <f t="shared" si="64"/>
        <v>-5.1059999999999661E-2</v>
      </c>
      <c r="D79" s="4">
        <f t="shared" si="65"/>
        <v>2.6071235999999653E-3</v>
      </c>
      <c r="E79" t="str">
        <f t="shared" si="66"/>
        <v xml:space="preserve"> </v>
      </c>
      <c r="J79" s="18">
        <f t="shared" si="44"/>
        <v>0</v>
      </c>
      <c r="K79">
        <f t="shared" si="45"/>
        <v>0</v>
      </c>
      <c r="L79">
        <f t="shared" si="46"/>
        <v>0</v>
      </c>
      <c r="M79">
        <f t="shared" si="47"/>
        <v>0</v>
      </c>
      <c r="N79">
        <f t="shared" si="48"/>
        <v>1</v>
      </c>
      <c r="O79">
        <f t="shared" si="49"/>
        <v>0</v>
      </c>
      <c r="P79">
        <f t="shared" si="50"/>
        <v>0</v>
      </c>
      <c r="Q79">
        <f t="shared" si="51"/>
        <v>0</v>
      </c>
      <c r="R79">
        <f t="shared" si="52"/>
        <v>0</v>
      </c>
      <c r="S79">
        <f t="shared" si="53"/>
        <v>0</v>
      </c>
      <c r="T79">
        <f t="shared" si="34"/>
        <v>0</v>
      </c>
      <c r="U79">
        <f t="shared" si="54"/>
        <v>0</v>
      </c>
      <c r="V79">
        <f t="shared" si="55"/>
        <v>0</v>
      </c>
      <c r="W79">
        <f t="shared" si="56"/>
        <v>0</v>
      </c>
      <c r="X79">
        <f t="shared" si="57"/>
        <v>0</v>
      </c>
      <c r="Y79">
        <f t="shared" si="58"/>
        <v>0</v>
      </c>
      <c r="Z79">
        <f t="shared" si="59"/>
        <v>0</v>
      </c>
      <c r="AA79">
        <f t="shared" si="60"/>
        <v>0</v>
      </c>
      <c r="AB79">
        <f t="shared" si="61"/>
        <v>0</v>
      </c>
      <c r="AC79" s="16">
        <f t="shared" si="62"/>
        <v>0</v>
      </c>
    </row>
    <row r="80" spans="1:29" x14ac:dyDescent="0.25">
      <c r="A80" s="2">
        <v>14.87</v>
      </c>
      <c r="B80" s="9">
        <f t="shared" si="63"/>
        <v>2.9739999999999998</v>
      </c>
      <c r="C80" s="9">
        <f t="shared" si="64"/>
        <v>6.8940000000000001E-2</v>
      </c>
      <c r="D80" s="4">
        <f t="shared" si="65"/>
        <v>4.7527236000000006E-3</v>
      </c>
      <c r="E80" t="str">
        <f t="shared" si="66"/>
        <v xml:space="preserve"> </v>
      </c>
      <c r="J80" s="18">
        <f t="shared" si="44"/>
        <v>0</v>
      </c>
      <c r="K80">
        <f t="shared" si="45"/>
        <v>0</v>
      </c>
      <c r="L80">
        <f t="shared" si="46"/>
        <v>0</v>
      </c>
      <c r="M80">
        <f t="shared" si="47"/>
        <v>0</v>
      </c>
      <c r="N80">
        <f t="shared" si="48"/>
        <v>0</v>
      </c>
      <c r="O80">
        <f t="shared" si="49"/>
        <v>0</v>
      </c>
      <c r="P80">
        <f t="shared" si="50"/>
        <v>0</v>
      </c>
      <c r="Q80">
        <f t="shared" si="51"/>
        <v>0</v>
      </c>
      <c r="R80">
        <f t="shared" si="52"/>
        <v>0</v>
      </c>
      <c r="S80">
        <f t="shared" si="53"/>
        <v>0</v>
      </c>
      <c r="T80">
        <f t="shared" si="34"/>
        <v>0</v>
      </c>
      <c r="U80">
        <f t="shared" si="54"/>
        <v>0</v>
      </c>
      <c r="V80">
        <f t="shared" si="55"/>
        <v>0</v>
      </c>
      <c r="W80">
        <f t="shared" si="56"/>
        <v>0</v>
      </c>
      <c r="X80">
        <f t="shared" si="57"/>
        <v>0</v>
      </c>
      <c r="Y80">
        <f t="shared" si="58"/>
        <v>0</v>
      </c>
      <c r="Z80">
        <f t="shared" si="59"/>
        <v>1</v>
      </c>
      <c r="AA80">
        <f t="shared" si="60"/>
        <v>0</v>
      </c>
      <c r="AB80">
        <f t="shared" si="61"/>
        <v>0</v>
      </c>
      <c r="AC80" s="16">
        <f t="shared" si="62"/>
        <v>0</v>
      </c>
    </row>
    <row r="81" spans="1:29" x14ac:dyDescent="0.25">
      <c r="A81" s="2">
        <v>14.24</v>
      </c>
      <c r="B81" s="9">
        <f t="shared" si="63"/>
        <v>2.8479999999999999</v>
      </c>
      <c r="C81" s="9">
        <f t="shared" si="64"/>
        <v>-5.7059999999999889E-2</v>
      </c>
      <c r="D81" s="4">
        <f t="shared" si="65"/>
        <v>3.2558435999999872E-3</v>
      </c>
      <c r="E81" t="str">
        <f t="shared" si="66"/>
        <v xml:space="preserve"> </v>
      </c>
      <c r="J81" s="18">
        <f t="shared" si="44"/>
        <v>0</v>
      </c>
      <c r="K81">
        <f t="shared" si="45"/>
        <v>0</v>
      </c>
      <c r="L81">
        <f t="shared" si="46"/>
        <v>0</v>
      </c>
      <c r="M81">
        <f t="shared" si="47"/>
        <v>0</v>
      </c>
      <c r="N81">
        <f t="shared" si="48"/>
        <v>1</v>
      </c>
      <c r="O81">
        <f t="shared" si="49"/>
        <v>0</v>
      </c>
      <c r="P81">
        <f t="shared" si="50"/>
        <v>0</v>
      </c>
      <c r="Q81">
        <f t="shared" si="51"/>
        <v>0</v>
      </c>
      <c r="R81">
        <f t="shared" si="52"/>
        <v>0</v>
      </c>
      <c r="S81">
        <f t="shared" si="53"/>
        <v>0</v>
      </c>
      <c r="T81">
        <f t="shared" si="34"/>
        <v>0</v>
      </c>
      <c r="U81">
        <f t="shared" si="54"/>
        <v>0</v>
      </c>
      <c r="V81">
        <f t="shared" si="55"/>
        <v>0</v>
      </c>
      <c r="W81">
        <f t="shared" si="56"/>
        <v>0</v>
      </c>
      <c r="X81">
        <f t="shared" si="57"/>
        <v>0</v>
      </c>
      <c r="Y81">
        <f t="shared" si="58"/>
        <v>0</v>
      </c>
      <c r="Z81">
        <f t="shared" si="59"/>
        <v>0</v>
      </c>
      <c r="AA81">
        <f t="shared" si="60"/>
        <v>0</v>
      </c>
      <c r="AB81">
        <f t="shared" si="61"/>
        <v>0</v>
      </c>
      <c r="AC81" s="16">
        <f t="shared" si="62"/>
        <v>0</v>
      </c>
    </row>
    <row r="82" spans="1:29" x14ac:dyDescent="0.25">
      <c r="A82" s="2">
        <v>14.47</v>
      </c>
      <c r="B82" s="9">
        <f t="shared" si="63"/>
        <v>2.8940000000000001</v>
      </c>
      <c r="C82" s="9">
        <f t="shared" si="64"/>
        <v>-1.1059999999999626E-2</v>
      </c>
      <c r="D82" s="4">
        <f t="shared" si="65"/>
        <v>1.2232359999999172E-4</v>
      </c>
      <c r="E82" t="str">
        <f t="shared" si="66"/>
        <v xml:space="preserve"> </v>
      </c>
      <c r="J82" s="18">
        <f t="shared" si="44"/>
        <v>0</v>
      </c>
      <c r="K82">
        <f t="shared" si="45"/>
        <v>0</v>
      </c>
      <c r="L82">
        <f t="shared" si="46"/>
        <v>0</v>
      </c>
      <c r="M82">
        <f t="shared" si="47"/>
        <v>0</v>
      </c>
      <c r="N82">
        <f t="shared" si="48"/>
        <v>0</v>
      </c>
      <c r="O82">
        <f t="shared" si="49"/>
        <v>0</v>
      </c>
      <c r="P82">
        <f t="shared" si="50"/>
        <v>0</v>
      </c>
      <c r="Q82">
        <f t="shared" si="51"/>
        <v>0</v>
      </c>
      <c r="R82">
        <f t="shared" si="52"/>
        <v>1</v>
      </c>
      <c r="S82">
        <f t="shared" si="53"/>
        <v>0</v>
      </c>
      <c r="T82">
        <f t="shared" si="34"/>
        <v>0</v>
      </c>
      <c r="U82">
        <f t="shared" si="54"/>
        <v>0</v>
      </c>
      <c r="V82">
        <f t="shared" si="55"/>
        <v>0</v>
      </c>
      <c r="W82">
        <f t="shared" si="56"/>
        <v>0</v>
      </c>
      <c r="X82">
        <f t="shared" si="57"/>
        <v>0</v>
      </c>
      <c r="Y82">
        <f t="shared" si="58"/>
        <v>0</v>
      </c>
      <c r="Z82">
        <f t="shared" si="59"/>
        <v>0</v>
      </c>
      <c r="AA82">
        <f t="shared" si="60"/>
        <v>0</v>
      </c>
      <c r="AB82">
        <f t="shared" si="61"/>
        <v>0</v>
      </c>
      <c r="AC82" s="16">
        <f t="shared" si="62"/>
        <v>0</v>
      </c>
    </row>
    <row r="83" spans="1:29" x14ac:dyDescent="0.25">
      <c r="A83" s="2">
        <v>14.37</v>
      </c>
      <c r="B83" s="9">
        <f t="shared" si="63"/>
        <v>2.8739999999999997</v>
      </c>
      <c r="C83" s="9">
        <f t="shared" si="64"/>
        <v>-3.1060000000000088E-2</v>
      </c>
      <c r="D83" s="4">
        <f t="shared" si="65"/>
        <v>9.6472360000000542E-4</v>
      </c>
      <c r="E83" t="str">
        <f t="shared" si="66"/>
        <v xml:space="preserve"> </v>
      </c>
      <c r="J83" s="18">
        <f t="shared" si="44"/>
        <v>0</v>
      </c>
      <c r="K83">
        <f t="shared" si="45"/>
        <v>0</v>
      </c>
      <c r="L83">
        <f t="shared" si="46"/>
        <v>0</v>
      </c>
      <c r="M83">
        <f t="shared" si="47"/>
        <v>0</v>
      </c>
      <c r="N83">
        <f t="shared" si="48"/>
        <v>0</v>
      </c>
      <c r="O83">
        <f t="shared" si="49"/>
        <v>0</v>
      </c>
      <c r="P83">
        <f t="shared" si="50"/>
        <v>1</v>
      </c>
      <c r="Q83">
        <f t="shared" si="51"/>
        <v>0</v>
      </c>
      <c r="R83">
        <f t="shared" si="52"/>
        <v>0</v>
      </c>
      <c r="S83">
        <f t="shared" si="53"/>
        <v>0</v>
      </c>
      <c r="T83">
        <f t="shared" si="34"/>
        <v>0</v>
      </c>
      <c r="U83">
        <f t="shared" si="54"/>
        <v>0</v>
      </c>
      <c r="V83">
        <f t="shared" si="55"/>
        <v>0</v>
      </c>
      <c r="W83">
        <f t="shared" si="56"/>
        <v>0</v>
      </c>
      <c r="X83">
        <f t="shared" si="57"/>
        <v>0</v>
      </c>
      <c r="Y83">
        <f t="shared" si="58"/>
        <v>0</v>
      </c>
      <c r="Z83">
        <f t="shared" si="59"/>
        <v>0</v>
      </c>
      <c r="AA83">
        <f t="shared" si="60"/>
        <v>0</v>
      </c>
      <c r="AB83">
        <f t="shared" si="61"/>
        <v>0</v>
      </c>
      <c r="AC83" s="16">
        <f t="shared" si="62"/>
        <v>0</v>
      </c>
    </row>
    <row r="84" spans="1:29" x14ac:dyDescent="0.25">
      <c r="A84" s="2">
        <v>14.5</v>
      </c>
      <c r="B84" s="9">
        <f t="shared" si="63"/>
        <v>2.9</v>
      </c>
      <c r="C84" s="9">
        <f t="shared" si="64"/>
        <v>-5.0599999999998424E-3</v>
      </c>
      <c r="D84" s="4">
        <f t="shared" si="65"/>
        <v>2.5603599999998404E-5</v>
      </c>
      <c r="E84" t="str">
        <f t="shared" si="66"/>
        <v xml:space="preserve"> </v>
      </c>
      <c r="J84" s="18">
        <f t="shared" si="44"/>
        <v>0</v>
      </c>
      <c r="K84">
        <f t="shared" si="45"/>
        <v>0</v>
      </c>
      <c r="L84">
        <f t="shared" si="46"/>
        <v>0</v>
      </c>
      <c r="M84">
        <f t="shared" si="47"/>
        <v>0</v>
      </c>
      <c r="N84">
        <f t="shared" si="48"/>
        <v>0</v>
      </c>
      <c r="O84">
        <f t="shared" si="49"/>
        <v>0</v>
      </c>
      <c r="P84">
        <f t="shared" si="50"/>
        <v>0</v>
      </c>
      <c r="Q84">
        <f t="shared" si="51"/>
        <v>0</v>
      </c>
      <c r="R84">
        <f t="shared" si="52"/>
        <v>0</v>
      </c>
      <c r="S84">
        <f t="shared" si="53"/>
        <v>1</v>
      </c>
      <c r="T84">
        <f t="shared" si="34"/>
        <v>0</v>
      </c>
      <c r="U84">
        <f t="shared" si="54"/>
        <v>0</v>
      </c>
      <c r="V84">
        <f t="shared" si="55"/>
        <v>0</v>
      </c>
      <c r="W84">
        <f t="shared" si="56"/>
        <v>0</v>
      </c>
      <c r="X84">
        <f t="shared" si="57"/>
        <v>0</v>
      </c>
      <c r="Y84">
        <f t="shared" si="58"/>
        <v>0</v>
      </c>
      <c r="Z84">
        <f t="shared" si="59"/>
        <v>0</v>
      </c>
      <c r="AA84">
        <f t="shared" si="60"/>
        <v>0</v>
      </c>
      <c r="AB84">
        <f t="shared" si="61"/>
        <v>0</v>
      </c>
      <c r="AC84" s="16">
        <f t="shared" si="62"/>
        <v>0</v>
      </c>
    </row>
    <row r="85" spans="1:29" x14ac:dyDescent="0.25">
      <c r="A85" s="2">
        <v>14.35</v>
      </c>
      <c r="B85" s="9">
        <f t="shared" si="63"/>
        <v>2.87</v>
      </c>
      <c r="C85" s="9">
        <f t="shared" si="64"/>
        <v>-3.5059999999999647E-2</v>
      </c>
      <c r="D85" s="4">
        <f t="shared" si="65"/>
        <v>1.2292035999999752E-3</v>
      </c>
      <c r="E85" t="str">
        <f t="shared" si="66"/>
        <v xml:space="preserve"> </v>
      </c>
      <c r="I85" s="12"/>
      <c r="J85" s="18">
        <f t="shared" si="44"/>
        <v>0</v>
      </c>
      <c r="K85">
        <f t="shared" si="45"/>
        <v>0</v>
      </c>
      <c r="L85">
        <f t="shared" si="46"/>
        <v>0</v>
      </c>
      <c r="M85">
        <f t="shared" si="47"/>
        <v>0</v>
      </c>
      <c r="N85">
        <f t="shared" si="48"/>
        <v>0</v>
      </c>
      <c r="O85">
        <f t="shared" si="49"/>
        <v>0</v>
      </c>
      <c r="P85">
        <f t="shared" si="50"/>
        <v>1</v>
      </c>
      <c r="Q85">
        <f t="shared" si="51"/>
        <v>0</v>
      </c>
      <c r="R85">
        <f t="shared" si="52"/>
        <v>0</v>
      </c>
      <c r="S85">
        <f t="shared" si="53"/>
        <v>0</v>
      </c>
      <c r="T85">
        <f t="shared" si="34"/>
        <v>0</v>
      </c>
      <c r="U85">
        <f t="shared" si="54"/>
        <v>0</v>
      </c>
      <c r="V85">
        <f t="shared" si="55"/>
        <v>0</v>
      </c>
      <c r="W85">
        <f t="shared" si="56"/>
        <v>0</v>
      </c>
      <c r="X85">
        <f t="shared" si="57"/>
        <v>0</v>
      </c>
      <c r="Y85">
        <f t="shared" si="58"/>
        <v>0</v>
      </c>
      <c r="Z85">
        <f t="shared" si="59"/>
        <v>0</v>
      </c>
      <c r="AA85">
        <f t="shared" si="60"/>
        <v>0</v>
      </c>
      <c r="AB85">
        <f t="shared" si="61"/>
        <v>0</v>
      </c>
      <c r="AC85" s="16">
        <f t="shared" si="62"/>
        <v>0</v>
      </c>
    </row>
    <row r="86" spans="1:29" x14ac:dyDescent="0.25">
      <c r="A86" s="2">
        <v>15.01</v>
      </c>
      <c r="B86" s="9">
        <f t="shared" si="63"/>
        <v>3.0019999999999998</v>
      </c>
      <c r="C86" s="9">
        <f t="shared" si="64"/>
        <v>9.6940000000000026E-2</v>
      </c>
      <c r="D86" s="4">
        <f t="shared" si="65"/>
        <v>9.3973636000000051E-3</v>
      </c>
      <c r="E86" t="str">
        <f t="shared" si="66"/>
        <v xml:space="preserve"> </v>
      </c>
      <c r="I86" s="9"/>
      <c r="J86" s="18">
        <f t="shared" si="44"/>
        <v>0</v>
      </c>
      <c r="K86">
        <f t="shared" si="45"/>
        <v>0</v>
      </c>
      <c r="L86">
        <f t="shared" si="46"/>
        <v>0</v>
      </c>
      <c r="M86">
        <f t="shared" si="47"/>
        <v>0</v>
      </c>
      <c r="N86">
        <f t="shared" si="48"/>
        <v>0</v>
      </c>
      <c r="O86">
        <f t="shared" si="49"/>
        <v>0</v>
      </c>
      <c r="P86">
        <f t="shared" si="50"/>
        <v>0</v>
      </c>
      <c r="Q86">
        <f t="shared" si="51"/>
        <v>0</v>
      </c>
      <c r="R86">
        <f t="shared" si="52"/>
        <v>0</v>
      </c>
      <c r="S86">
        <f t="shared" si="53"/>
        <v>0</v>
      </c>
      <c r="T86">
        <f t="shared" si="34"/>
        <v>0</v>
      </c>
      <c r="U86">
        <f t="shared" si="54"/>
        <v>0</v>
      </c>
      <c r="V86">
        <f t="shared" si="55"/>
        <v>0</v>
      </c>
      <c r="W86">
        <f t="shared" si="56"/>
        <v>0</v>
      </c>
      <c r="X86">
        <f t="shared" si="57"/>
        <v>0</v>
      </c>
      <c r="Y86">
        <f t="shared" si="58"/>
        <v>0</v>
      </c>
      <c r="Z86">
        <f t="shared" si="59"/>
        <v>0</v>
      </c>
      <c r="AA86">
        <f t="shared" si="60"/>
        <v>0</v>
      </c>
      <c r="AB86">
        <f t="shared" si="61"/>
        <v>0</v>
      </c>
      <c r="AC86" s="16">
        <f t="shared" si="62"/>
        <v>1</v>
      </c>
    </row>
    <row r="87" spans="1:29" x14ac:dyDescent="0.25">
      <c r="A87" s="2">
        <v>15.03</v>
      </c>
      <c r="B87" s="9">
        <f t="shared" si="63"/>
        <v>3.0059999999999998</v>
      </c>
      <c r="C87" s="9">
        <f t="shared" si="64"/>
        <v>0.10094000000000003</v>
      </c>
      <c r="D87" s="4">
        <f t="shared" si="65"/>
        <v>1.0188883600000006E-2</v>
      </c>
      <c r="E87" t="str">
        <f t="shared" si="66"/>
        <v>ПРОМАХ</v>
      </c>
      <c r="I87" s="9"/>
      <c r="J87" s="18">
        <f t="shared" si="44"/>
        <v>0</v>
      </c>
      <c r="K87">
        <f t="shared" si="45"/>
        <v>0</v>
      </c>
      <c r="L87">
        <f t="shared" si="46"/>
        <v>0</v>
      </c>
      <c r="M87">
        <f t="shared" si="47"/>
        <v>0</v>
      </c>
      <c r="N87">
        <f t="shared" si="48"/>
        <v>0</v>
      </c>
      <c r="O87">
        <f t="shared" si="49"/>
        <v>0</v>
      </c>
      <c r="P87">
        <f t="shared" si="50"/>
        <v>0</v>
      </c>
      <c r="Q87">
        <f t="shared" si="51"/>
        <v>0</v>
      </c>
      <c r="R87">
        <f t="shared" si="52"/>
        <v>0</v>
      </c>
      <c r="S87">
        <f t="shared" si="53"/>
        <v>0</v>
      </c>
      <c r="T87">
        <f t="shared" si="34"/>
        <v>0</v>
      </c>
      <c r="U87">
        <f t="shared" si="54"/>
        <v>0</v>
      </c>
      <c r="V87">
        <f t="shared" si="55"/>
        <v>0</v>
      </c>
      <c r="W87">
        <f t="shared" si="56"/>
        <v>0</v>
      </c>
      <c r="X87">
        <f t="shared" si="57"/>
        <v>0</v>
      </c>
      <c r="Y87">
        <f t="shared" si="58"/>
        <v>0</v>
      </c>
      <c r="Z87">
        <f t="shared" si="59"/>
        <v>0</v>
      </c>
      <c r="AA87">
        <f t="shared" si="60"/>
        <v>0</v>
      </c>
      <c r="AB87">
        <f t="shared" si="61"/>
        <v>0</v>
      </c>
      <c r="AC87" s="16">
        <f t="shared" si="62"/>
        <v>0</v>
      </c>
    </row>
    <row r="88" spans="1:29" x14ac:dyDescent="0.25">
      <c r="A88" s="2">
        <v>14.54</v>
      </c>
      <c r="B88" s="9">
        <f t="shared" si="63"/>
        <v>2.9079999999999999</v>
      </c>
      <c r="C88" s="9">
        <f t="shared" si="64"/>
        <v>2.9400000000001647E-3</v>
      </c>
      <c r="D88" s="4">
        <f t="shared" si="65"/>
        <v>8.6436000000009687E-6</v>
      </c>
      <c r="E88" t="str">
        <f t="shared" si="66"/>
        <v xml:space="preserve"> </v>
      </c>
      <c r="H88" t="s">
        <v>2</v>
      </c>
      <c r="I88">
        <f>SQRT((I93)/(I91*(I91-1)))</f>
        <v>8.3469926841160495E-3</v>
      </c>
      <c r="J88" s="18">
        <f t="shared" si="44"/>
        <v>0</v>
      </c>
      <c r="K88">
        <f t="shared" si="45"/>
        <v>0</v>
      </c>
      <c r="L88">
        <f t="shared" si="46"/>
        <v>0</v>
      </c>
      <c r="M88">
        <f t="shared" si="47"/>
        <v>0</v>
      </c>
      <c r="N88">
        <f t="shared" si="48"/>
        <v>0</v>
      </c>
      <c r="O88">
        <f t="shared" si="49"/>
        <v>0</v>
      </c>
      <c r="P88">
        <f t="shared" si="50"/>
        <v>0</v>
      </c>
      <c r="Q88">
        <f t="shared" si="51"/>
        <v>0</v>
      </c>
      <c r="R88">
        <f t="shared" si="52"/>
        <v>0</v>
      </c>
      <c r="S88">
        <f t="shared" si="53"/>
        <v>0</v>
      </c>
      <c r="T88">
        <f t="shared" si="34"/>
        <v>1</v>
      </c>
      <c r="U88">
        <f t="shared" si="54"/>
        <v>0</v>
      </c>
      <c r="V88">
        <f t="shared" si="55"/>
        <v>0</v>
      </c>
      <c r="W88">
        <f t="shared" si="56"/>
        <v>0</v>
      </c>
      <c r="X88">
        <f t="shared" si="57"/>
        <v>0</v>
      </c>
      <c r="Y88">
        <f t="shared" si="58"/>
        <v>0</v>
      </c>
      <c r="Z88">
        <f t="shared" si="59"/>
        <v>0</v>
      </c>
      <c r="AA88">
        <f t="shared" si="60"/>
        <v>0</v>
      </c>
      <c r="AB88">
        <f t="shared" si="61"/>
        <v>0</v>
      </c>
      <c r="AC88" s="16">
        <f t="shared" si="62"/>
        <v>0</v>
      </c>
    </row>
    <row r="89" spans="1:29" x14ac:dyDescent="0.25">
      <c r="A89" s="2">
        <v>14.69</v>
      </c>
      <c r="B89" s="9">
        <f t="shared" si="63"/>
        <v>2.9379999999999997</v>
      </c>
      <c r="C89" s="9">
        <f t="shared" si="64"/>
        <v>3.2939999999999969E-2</v>
      </c>
      <c r="D89" s="4">
        <f t="shared" si="65"/>
        <v>1.085043599999998E-3</v>
      </c>
      <c r="E89" t="str">
        <f t="shared" si="66"/>
        <v xml:space="preserve"> </v>
      </c>
      <c r="J89" s="18">
        <f t="shared" si="44"/>
        <v>0</v>
      </c>
      <c r="K89">
        <f t="shared" si="45"/>
        <v>0</v>
      </c>
      <c r="L89">
        <f t="shared" si="46"/>
        <v>0</v>
      </c>
      <c r="M89">
        <f t="shared" si="47"/>
        <v>0</v>
      </c>
      <c r="N89">
        <f t="shared" si="48"/>
        <v>0</v>
      </c>
      <c r="O89">
        <f t="shared" si="49"/>
        <v>0</v>
      </c>
      <c r="P89">
        <f t="shared" si="50"/>
        <v>0</v>
      </c>
      <c r="Q89">
        <f t="shared" si="51"/>
        <v>0</v>
      </c>
      <c r="R89">
        <f t="shared" si="52"/>
        <v>0</v>
      </c>
      <c r="S89">
        <f t="shared" si="53"/>
        <v>0</v>
      </c>
      <c r="T89">
        <f t="shared" ref="T89:T103" si="67">IF(C89&gt;=0,IF(C89&lt;0.01,1,0),0)</f>
        <v>0</v>
      </c>
      <c r="U89">
        <f t="shared" si="54"/>
        <v>0</v>
      </c>
      <c r="V89">
        <f t="shared" si="55"/>
        <v>0</v>
      </c>
      <c r="W89">
        <f t="shared" si="56"/>
        <v>1</v>
      </c>
      <c r="X89">
        <f t="shared" si="57"/>
        <v>0</v>
      </c>
      <c r="Y89">
        <f t="shared" si="58"/>
        <v>0</v>
      </c>
      <c r="Z89">
        <f t="shared" si="59"/>
        <v>0</v>
      </c>
      <c r="AA89">
        <f t="shared" si="60"/>
        <v>0</v>
      </c>
      <c r="AB89">
        <f t="shared" si="61"/>
        <v>0</v>
      </c>
      <c r="AC89" s="16">
        <f t="shared" si="62"/>
        <v>0</v>
      </c>
    </row>
    <row r="90" spans="1:29" x14ac:dyDescent="0.25">
      <c r="A90" s="2">
        <v>14.45</v>
      </c>
      <c r="B90" s="9">
        <f t="shared" si="63"/>
        <v>2.8899999999999997</v>
      </c>
      <c r="C90" s="9">
        <f t="shared" si="64"/>
        <v>-1.5060000000000073E-2</v>
      </c>
      <c r="D90" s="4">
        <f t="shared" si="65"/>
        <v>2.2680360000000221E-4</v>
      </c>
      <c r="E90" t="str">
        <f t="shared" si="66"/>
        <v xml:space="preserve"> </v>
      </c>
      <c r="J90" s="18">
        <f t="shared" si="44"/>
        <v>0</v>
      </c>
      <c r="K90">
        <f t="shared" si="45"/>
        <v>0</v>
      </c>
      <c r="L90">
        <f t="shared" si="46"/>
        <v>0</v>
      </c>
      <c r="M90">
        <f t="shared" si="47"/>
        <v>0</v>
      </c>
      <c r="N90">
        <f t="shared" si="48"/>
        <v>0</v>
      </c>
      <c r="O90">
        <f t="shared" si="49"/>
        <v>0</v>
      </c>
      <c r="P90">
        <f t="shared" si="50"/>
        <v>0</v>
      </c>
      <c r="Q90">
        <f t="shared" si="51"/>
        <v>0</v>
      </c>
      <c r="R90">
        <f t="shared" si="52"/>
        <v>1</v>
      </c>
      <c r="S90">
        <f t="shared" si="53"/>
        <v>0</v>
      </c>
      <c r="T90">
        <f t="shared" si="67"/>
        <v>0</v>
      </c>
      <c r="U90">
        <f t="shared" si="54"/>
        <v>0</v>
      </c>
      <c r="V90">
        <f t="shared" si="55"/>
        <v>0</v>
      </c>
      <c r="W90">
        <f t="shared" si="56"/>
        <v>0</v>
      </c>
      <c r="X90">
        <f t="shared" si="57"/>
        <v>0</v>
      </c>
      <c r="Y90">
        <f t="shared" si="58"/>
        <v>0</v>
      </c>
      <c r="Z90">
        <f t="shared" si="59"/>
        <v>0</v>
      </c>
      <c r="AA90">
        <f t="shared" si="60"/>
        <v>0</v>
      </c>
      <c r="AB90">
        <f t="shared" si="61"/>
        <v>0</v>
      </c>
      <c r="AC90" s="16">
        <f t="shared" si="62"/>
        <v>0</v>
      </c>
    </row>
    <row r="91" spans="1:29" x14ac:dyDescent="0.25">
      <c r="A91" s="2">
        <v>14.43</v>
      </c>
      <c r="B91" s="9">
        <f t="shared" si="63"/>
        <v>2.8860000000000001</v>
      </c>
      <c r="C91" s="9">
        <f t="shared" si="64"/>
        <v>-1.9059999999999633E-2</v>
      </c>
      <c r="D91" s="4">
        <f t="shared" si="65"/>
        <v>3.63283599999986E-4</v>
      </c>
      <c r="E91" t="str">
        <f t="shared" si="66"/>
        <v xml:space="preserve"> </v>
      </c>
      <c r="H91" t="s">
        <v>1</v>
      </c>
      <c r="I91" s="12">
        <v>100</v>
      </c>
      <c r="J91" s="18">
        <f t="shared" si="44"/>
        <v>0</v>
      </c>
      <c r="K91">
        <f t="shared" si="45"/>
        <v>0</v>
      </c>
      <c r="L91">
        <f t="shared" si="46"/>
        <v>0</v>
      </c>
      <c r="M91">
        <f t="shared" si="47"/>
        <v>0</v>
      </c>
      <c r="N91">
        <f t="shared" si="48"/>
        <v>0</v>
      </c>
      <c r="O91">
        <f t="shared" si="49"/>
        <v>0</v>
      </c>
      <c r="P91">
        <f t="shared" si="50"/>
        <v>0</v>
      </c>
      <c r="Q91">
        <f t="shared" si="51"/>
        <v>0</v>
      </c>
      <c r="R91">
        <f t="shared" si="52"/>
        <v>1</v>
      </c>
      <c r="S91">
        <f t="shared" si="53"/>
        <v>0</v>
      </c>
      <c r="T91">
        <f t="shared" si="67"/>
        <v>0</v>
      </c>
      <c r="U91">
        <f t="shared" si="54"/>
        <v>0</v>
      </c>
      <c r="V91">
        <f t="shared" si="55"/>
        <v>0</v>
      </c>
      <c r="W91">
        <f t="shared" si="56"/>
        <v>0</v>
      </c>
      <c r="X91">
        <f t="shared" si="57"/>
        <v>0</v>
      </c>
      <c r="Y91">
        <f t="shared" si="58"/>
        <v>0</v>
      </c>
      <c r="Z91">
        <f t="shared" si="59"/>
        <v>0</v>
      </c>
      <c r="AA91">
        <f t="shared" si="60"/>
        <v>0</v>
      </c>
      <c r="AB91">
        <f t="shared" si="61"/>
        <v>0</v>
      </c>
      <c r="AC91" s="16">
        <f t="shared" si="62"/>
        <v>0</v>
      </c>
    </row>
    <row r="92" spans="1:29" x14ac:dyDescent="0.25">
      <c r="A92" s="2">
        <v>15.25</v>
      </c>
      <c r="B92" s="9">
        <f t="shared" si="63"/>
        <v>3.05</v>
      </c>
      <c r="C92" s="9">
        <f t="shared" si="64"/>
        <v>0.14494000000000007</v>
      </c>
      <c r="D92" s="4">
        <f t="shared" si="65"/>
        <v>2.1007603600000022E-2</v>
      </c>
      <c r="E92" t="str">
        <f t="shared" si="66"/>
        <v>ПРОМАХ</v>
      </c>
      <c r="H92" t="s">
        <v>4</v>
      </c>
      <c r="I92" s="9">
        <f>SUM(B1:B100)</f>
        <v>290.50599999999997</v>
      </c>
      <c r="J92" s="18">
        <f t="shared" si="44"/>
        <v>0</v>
      </c>
      <c r="K92">
        <f t="shared" si="45"/>
        <v>0</v>
      </c>
      <c r="L92">
        <f t="shared" si="46"/>
        <v>0</v>
      </c>
      <c r="M92">
        <f t="shared" si="47"/>
        <v>0</v>
      </c>
      <c r="N92">
        <f t="shared" si="48"/>
        <v>0</v>
      </c>
      <c r="O92">
        <f t="shared" si="49"/>
        <v>0</v>
      </c>
      <c r="P92">
        <f t="shared" si="50"/>
        <v>0</v>
      </c>
      <c r="Q92">
        <f t="shared" si="51"/>
        <v>0</v>
      </c>
      <c r="R92">
        <f t="shared" si="52"/>
        <v>0</v>
      </c>
      <c r="S92">
        <f t="shared" si="53"/>
        <v>0</v>
      </c>
      <c r="T92">
        <f t="shared" si="67"/>
        <v>0</v>
      </c>
      <c r="U92">
        <f t="shared" si="54"/>
        <v>0</v>
      </c>
      <c r="V92">
        <f t="shared" si="55"/>
        <v>0</v>
      </c>
      <c r="W92">
        <f t="shared" si="56"/>
        <v>0</v>
      </c>
      <c r="X92">
        <f t="shared" si="57"/>
        <v>0</v>
      </c>
      <c r="Y92">
        <f t="shared" si="58"/>
        <v>0</v>
      </c>
      <c r="Z92">
        <f t="shared" si="59"/>
        <v>0</v>
      </c>
      <c r="AA92">
        <f t="shared" si="60"/>
        <v>0</v>
      </c>
      <c r="AB92">
        <f t="shared" si="61"/>
        <v>0</v>
      </c>
      <c r="AC92" s="16">
        <f t="shared" si="62"/>
        <v>0</v>
      </c>
    </row>
    <row r="93" spans="1:29" ht="15.75" thickBot="1" x14ac:dyDescent="0.3">
      <c r="A93" s="2">
        <v>14.45</v>
      </c>
      <c r="B93" s="9">
        <f t="shared" si="63"/>
        <v>2.8899999999999997</v>
      </c>
      <c r="C93" s="9">
        <f t="shared" si="64"/>
        <v>-1.5060000000000073E-2</v>
      </c>
      <c r="D93" s="4">
        <f t="shared" si="65"/>
        <v>2.2680360000000221E-4</v>
      </c>
      <c r="E93" t="str">
        <f t="shared" si="66"/>
        <v xml:space="preserve"> </v>
      </c>
      <c r="H93" t="s">
        <v>5</v>
      </c>
      <c r="I93" s="9">
        <f>SUM(D1:D100)</f>
        <v>0.68975563999999989</v>
      </c>
      <c r="J93" s="18">
        <f t="shared" si="44"/>
        <v>0</v>
      </c>
      <c r="K93">
        <f t="shared" si="45"/>
        <v>0</v>
      </c>
      <c r="L93">
        <f t="shared" si="46"/>
        <v>0</v>
      </c>
      <c r="M93">
        <f t="shared" si="47"/>
        <v>0</v>
      </c>
      <c r="N93">
        <f t="shared" si="48"/>
        <v>0</v>
      </c>
      <c r="O93">
        <f t="shared" si="49"/>
        <v>0</v>
      </c>
      <c r="P93">
        <f t="shared" si="50"/>
        <v>0</v>
      </c>
      <c r="Q93">
        <f t="shared" si="51"/>
        <v>0</v>
      </c>
      <c r="R93">
        <f t="shared" si="52"/>
        <v>1</v>
      </c>
      <c r="S93">
        <f t="shared" si="53"/>
        <v>0</v>
      </c>
      <c r="T93">
        <f t="shared" si="67"/>
        <v>0</v>
      </c>
      <c r="U93">
        <f t="shared" si="54"/>
        <v>0</v>
      </c>
      <c r="V93">
        <f t="shared" si="55"/>
        <v>0</v>
      </c>
      <c r="W93">
        <f t="shared" si="56"/>
        <v>0</v>
      </c>
      <c r="X93">
        <f t="shared" si="57"/>
        <v>0</v>
      </c>
      <c r="Y93">
        <f t="shared" si="58"/>
        <v>0</v>
      </c>
      <c r="Z93">
        <f t="shared" si="59"/>
        <v>0</v>
      </c>
      <c r="AA93">
        <f t="shared" si="60"/>
        <v>0</v>
      </c>
      <c r="AB93">
        <f t="shared" si="61"/>
        <v>0</v>
      </c>
      <c r="AC93" s="16">
        <f t="shared" si="62"/>
        <v>0</v>
      </c>
    </row>
    <row r="94" spans="1:29" ht="16.5" thickTop="1" thickBot="1" x14ac:dyDescent="0.3">
      <c r="A94" s="2">
        <v>14.63</v>
      </c>
      <c r="B94" s="9">
        <f t="shared" si="63"/>
        <v>2.9260000000000002</v>
      </c>
      <c r="C94" s="9">
        <f t="shared" si="64"/>
        <v>2.0940000000000403E-2</v>
      </c>
      <c r="D94" s="4">
        <f t="shared" si="65"/>
        <v>4.3848360000001688E-4</v>
      </c>
      <c r="E94" t="str">
        <f t="shared" si="66"/>
        <v xml:space="preserve"> </v>
      </c>
      <c r="H94" s="5" t="s">
        <v>0</v>
      </c>
      <c r="I94" s="17">
        <f>I92/I91</f>
        <v>2.9050599999999998</v>
      </c>
      <c r="J94" s="18">
        <f t="shared" si="44"/>
        <v>0</v>
      </c>
      <c r="K94">
        <f t="shared" si="45"/>
        <v>0</v>
      </c>
      <c r="L94">
        <f t="shared" si="46"/>
        <v>0</v>
      </c>
      <c r="M94">
        <f t="shared" si="47"/>
        <v>0</v>
      </c>
      <c r="N94">
        <f t="shared" si="48"/>
        <v>0</v>
      </c>
      <c r="O94">
        <f t="shared" si="49"/>
        <v>0</v>
      </c>
      <c r="P94">
        <f t="shared" si="50"/>
        <v>0</v>
      </c>
      <c r="Q94">
        <f t="shared" si="51"/>
        <v>0</v>
      </c>
      <c r="R94">
        <f t="shared" si="52"/>
        <v>0</v>
      </c>
      <c r="S94">
        <f t="shared" si="53"/>
        <v>0</v>
      </c>
      <c r="T94">
        <f t="shared" si="67"/>
        <v>0</v>
      </c>
      <c r="U94">
        <f t="shared" si="54"/>
        <v>0</v>
      </c>
      <c r="V94">
        <f t="shared" si="55"/>
        <v>1</v>
      </c>
      <c r="W94">
        <f t="shared" si="56"/>
        <v>0</v>
      </c>
      <c r="X94">
        <f t="shared" si="57"/>
        <v>0</v>
      </c>
      <c r="Y94">
        <f t="shared" si="58"/>
        <v>0</v>
      </c>
      <c r="Z94">
        <f t="shared" si="59"/>
        <v>0</v>
      </c>
      <c r="AA94">
        <f t="shared" si="60"/>
        <v>0</v>
      </c>
      <c r="AB94">
        <f t="shared" si="61"/>
        <v>0</v>
      </c>
      <c r="AC94" s="16">
        <f t="shared" si="62"/>
        <v>0</v>
      </c>
    </row>
    <row r="95" spans="1:29" ht="15.75" thickTop="1" x14ac:dyDescent="0.25">
      <c r="A95" s="2">
        <v>14.16</v>
      </c>
      <c r="B95" s="9">
        <f t="shared" si="63"/>
        <v>2.8319999999999999</v>
      </c>
      <c r="C95" s="9">
        <f t="shared" si="64"/>
        <v>-7.3059999999999903E-2</v>
      </c>
      <c r="D95" s="4">
        <f t="shared" si="65"/>
        <v>5.337763599999986E-3</v>
      </c>
      <c r="E95" t="str">
        <f t="shared" si="66"/>
        <v xml:space="preserve"> </v>
      </c>
      <c r="J95" s="18">
        <f t="shared" si="44"/>
        <v>0</v>
      </c>
      <c r="K95">
        <f t="shared" si="45"/>
        <v>0</v>
      </c>
      <c r="L95">
        <f t="shared" si="46"/>
        <v>1</v>
      </c>
      <c r="M95">
        <f t="shared" si="47"/>
        <v>0</v>
      </c>
      <c r="N95">
        <f t="shared" si="48"/>
        <v>0</v>
      </c>
      <c r="O95">
        <f t="shared" si="49"/>
        <v>0</v>
      </c>
      <c r="P95">
        <f t="shared" si="50"/>
        <v>0</v>
      </c>
      <c r="Q95">
        <f t="shared" si="51"/>
        <v>0</v>
      </c>
      <c r="R95">
        <f t="shared" si="52"/>
        <v>0</v>
      </c>
      <c r="S95">
        <f t="shared" si="53"/>
        <v>0</v>
      </c>
      <c r="T95">
        <f t="shared" si="67"/>
        <v>0</v>
      </c>
      <c r="U95">
        <f t="shared" si="54"/>
        <v>0</v>
      </c>
      <c r="V95">
        <f t="shared" si="55"/>
        <v>0</v>
      </c>
      <c r="W95">
        <f t="shared" si="56"/>
        <v>0</v>
      </c>
      <c r="X95">
        <f t="shared" si="57"/>
        <v>0</v>
      </c>
      <c r="Y95">
        <f t="shared" si="58"/>
        <v>0</v>
      </c>
      <c r="Z95">
        <f t="shared" si="59"/>
        <v>0</v>
      </c>
      <c r="AA95">
        <f t="shared" si="60"/>
        <v>0</v>
      </c>
      <c r="AB95">
        <f t="shared" si="61"/>
        <v>0</v>
      </c>
      <c r="AC95" s="16">
        <f t="shared" si="62"/>
        <v>0</v>
      </c>
    </row>
    <row r="96" spans="1:29" x14ac:dyDescent="0.25">
      <c r="A96" s="2">
        <v>14.57</v>
      </c>
      <c r="B96" s="9">
        <f t="shared" si="63"/>
        <v>2.9140000000000001</v>
      </c>
      <c r="C96" s="9">
        <f t="shared" si="64"/>
        <v>8.9400000000003921E-3</v>
      </c>
      <c r="D96" s="4">
        <f t="shared" si="65"/>
        <v>7.9923600000007008E-5</v>
      </c>
      <c r="E96" t="str">
        <f t="shared" si="66"/>
        <v xml:space="preserve"> </v>
      </c>
      <c r="J96" s="18">
        <f t="shared" si="44"/>
        <v>0</v>
      </c>
      <c r="K96">
        <f t="shared" si="45"/>
        <v>0</v>
      </c>
      <c r="L96">
        <f t="shared" si="46"/>
        <v>0</v>
      </c>
      <c r="M96">
        <f t="shared" si="47"/>
        <v>0</v>
      </c>
      <c r="N96">
        <f t="shared" si="48"/>
        <v>0</v>
      </c>
      <c r="O96">
        <f t="shared" si="49"/>
        <v>0</v>
      </c>
      <c r="P96">
        <f t="shared" si="50"/>
        <v>0</v>
      </c>
      <c r="Q96">
        <f t="shared" si="51"/>
        <v>0</v>
      </c>
      <c r="R96">
        <f t="shared" si="52"/>
        <v>0</v>
      </c>
      <c r="S96">
        <f t="shared" si="53"/>
        <v>0</v>
      </c>
      <c r="T96">
        <f t="shared" si="67"/>
        <v>1</v>
      </c>
      <c r="U96">
        <f t="shared" si="54"/>
        <v>0</v>
      </c>
      <c r="V96">
        <f t="shared" si="55"/>
        <v>0</v>
      </c>
      <c r="W96">
        <f t="shared" si="56"/>
        <v>0</v>
      </c>
      <c r="X96">
        <f t="shared" si="57"/>
        <v>0</v>
      </c>
      <c r="Y96">
        <f t="shared" si="58"/>
        <v>0</v>
      </c>
      <c r="Z96">
        <f t="shared" si="59"/>
        <v>0</v>
      </c>
      <c r="AA96">
        <f t="shared" si="60"/>
        <v>0</v>
      </c>
      <c r="AB96">
        <f t="shared" si="61"/>
        <v>0</v>
      </c>
      <c r="AC96" s="16">
        <f t="shared" si="62"/>
        <v>0</v>
      </c>
    </row>
    <row r="97" spans="1:29" x14ac:dyDescent="0.25">
      <c r="A97" s="2">
        <v>14.04</v>
      </c>
      <c r="B97" s="9">
        <f t="shared" si="63"/>
        <v>2.8079999999999998</v>
      </c>
      <c r="C97" s="9">
        <f t="shared" si="64"/>
        <v>-9.7059999999999924E-2</v>
      </c>
      <c r="D97" s="4">
        <f t="shared" si="65"/>
        <v>9.4206435999999848E-3</v>
      </c>
      <c r="E97" t="str">
        <f t="shared" si="66"/>
        <v xml:space="preserve"> </v>
      </c>
      <c r="J97" s="18">
        <f t="shared" si="44"/>
        <v>1</v>
      </c>
      <c r="K97">
        <f t="shared" si="45"/>
        <v>0</v>
      </c>
      <c r="L97">
        <f t="shared" si="46"/>
        <v>0</v>
      </c>
      <c r="M97">
        <f t="shared" si="47"/>
        <v>0</v>
      </c>
      <c r="N97">
        <f t="shared" si="48"/>
        <v>0</v>
      </c>
      <c r="O97">
        <f t="shared" si="49"/>
        <v>0</v>
      </c>
      <c r="P97">
        <f t="shared" si="50"/>
        <v>0</v>
      </c>
      <c r="Q97">
        <f t="shared" si="51"/>
        <v>0</v>
      </c>
      <c r="R97">
        <f t="shared" si="52"/>
        <v>0</v>
      </c>
      <c r="S97">
        <f t="shared" si="53"/>
        <v>0</v>
      </c>
      <c r="T97">
        <f t="shared" si="67"/>
        <v>0</v>
      </c>
      <c r="U97">
        <f t="shared" si="54"/>
        <v>0</v>
      </c>
      <c r="V97">
        <f t="shared" si="55"/>
        <v>0</v>
      </c>
      <c r="W97">
        <f t="shared" si="56"/>
        <v>0</v>
      </c>
      <c r="X97">
        <f t="shared" si="57"/>
        <v>0</v>
      </c>
      <c r="Y97">
        <f t="shared" si="58"/>
        <v>0</v>
      </c>
      <c r="Z97">
        <f t="shared" si="59"/>
        <v>0</v>
      </c>
      <c r="AA97">
        <f t="shared" si="60"/>
        <v>0</v>
      </c>
      <c r="AB97">
        <f t="shared" si="61"/>
        <v>0</v>
      </c>
      <c r="AC97" s="16">
        <f t="shared" si="62"/>
        <v>0</v>
      </c>
    </row>
    <row r="98" spans="1:29" x14ac:dyDescent="0.25">
      <c r="A98" s="2">
        <v>14.65</v>
      </c>
      <c r="B98" s="9">
        <f t="shared" si="63"/>
        <v>2.93</v>
      </c>
      <c r="C98" s="9">
        <f t="shared" si="64"/>
        <v>2.4940000000000406E-2</v>
      </c>
      <c r="D98" s="4">
        <f t="shared" si="65"/>
        <v>6.2200360000002025E-4</v>
      </c>
      <c r="E98" t="str">
        <f t="shared" si="66"/>
        <v xml:space="preserve"> </v>
      </c>
      <c r="J98" s="18">
        <f t="shared" si="44"/>
        <v>0</v>
      </c>
      <c r="K98">
        <f t="shared" si="45"/>
        <v>0</v>
      </c>
      <c r="L98">
        <f t="shared" si="46"/>
        <v>0</v>
      </c>
      <c r="M98">
        <f t="shared" si="47"/>
        <v>0</v>
      </c>
      <c r="N98">
        <f t="shared" si="48"/>
        <v>0</v>
      </c>
      <c r="O98">
        <f t="shared" si="49"/>
        <v>0</v>
      </c>
      <c r="P98">
        <f t="shared" si="50"/>
        <v>0</v>
      </c>
      <c r="Q98">
        <f t="shared" si="51"/>
        <v>0</v>
      </c>
      <c r="R98">
        <f t="shared" si="52"/>
        <v>0</v>
      </c>
      <c r="S98">
        <f t="shared" si="53"/>
        <v>0</v>
      </c>
      <c r="T98">
        <f t="shared" si="67"/>
        <v>0</v>
      </c>
      <c r="U98">
        <f t="shared" si="54"/>
        <v>0</v>
      </c>
      <c r="V98">
        <f t="shared" si="55"/>
        <v>1</v>
      </c>
      <c r="W98">
        <f t="shared" si="56"/>
        <v>0</v>
      </c>
      <c r="X98">
        <f t="shared" si="57"/>
        <v>0</v>
      </c>
      <c r="Y98">
        <f t="shared" si="58"/>
        <v>0</v>
      </c>
      <c r="Z98">
        <f t="shared" si="59"/>
        <v>0</v>
      </c>
      <c r="AA98">
        <f t="shared" si="60"/>
        <v>0</v>
      </c>
      <c r="AB98">
        <f t="shared" si="61"/>
        <v>0</v>
      </c>
      <c r="AC98" s="16">
        <f t="shared" si="62"/>
        <v>0</v>
      </c>
    </row>
    <row r="99" spans="1:29" x14ac:dyDescent="0.25">
      <c r="A99" s="2">
        <v>14.14</v>
      </c>
      <c r="B99" s="9">
        <f t="shared" si="63"/>
        <v>2.8280000000000003</v>
      </c>
      <c r="C99" s="9">
        <f t="shared" si="64"/>
        <v>-7.7059999999999462E-2</v>
      </c>
      <c r="D99" s="4">
        <f t="shared" si="65"/>
        <v>5.9382435999999171E-3</v>
      </c>
      <c r="E99" t="str">
        <f t="shared" si="66"/>
        <v xml:space="preserve"> </v>
      </c>
      <c r="J99" s="18">
        <f t="shared" si="44"/>
        <v>0</v>
      </c>
      <c r="K99">
        <f t="shared" si="45"/>
        <v>0</v>
      </c>
      <c r="L99">
        <f t="shared" si="46"/>
        <v>1</v>
      </c>
      <c r="M99">
        <f t="shared" si="47"/>
        <v>0</v>
      </c>
      <c r="N99">
        <f t="shared" si="48"/>
        <v>0</v>
      </c>
      <c r="O99">
        <f t="shared" si="49"/>
        <v>0</v>
      </c>
      <c r="P99">
        <f t="shared" si="50"/>
        <v>0</v>
      </c>
      <c r="Q99">
        <f t="shared" si="51"/>
        <v>0</v>
      </c>
      <c r="R99">
        <f t="shared" si="52"/>
        <v>0</v>
      </c>
      <c r="S99">
        <f t="shared" si="53"/>
        <v>0</v>
      </c>
      <c r="T99">
        <f t="shared" si="67"/>
        <v>0</v>
      </c>
      <c r="U99">
        <f t="shared" si="54"/>
        <v>0</v>
      </c>
      <c r="V99">
        <f t="shared" si="55"/>
        <v>0</v>
      </c>
      <c r="W99">
        <f t="shared" si="56"/>
        <v>0</v>
      </c>
      <c r="X99">
        <f t="shared" si="57"/>
        <v>0</v>
      </c>
      <c r="Y99">
        <f t="shared" si="58"/>
        <v>0</v>
      </c>
      <c r="Z99">
        <f t="shared" si="59"/>
        <v>0</v>
      </c>
      <c r="AA99">
        <f t="shared" si="60"/>
        <v>0</v>
      </c>
      <c r="AB99">
        <f t="shared" si="61"/>
        <v>0</v>
      </c>
      <c r="AC99" s="16">
        <f t="shared" si="62"/>
        <v>0</v>
      </c>
    </row>
    <row r="100" spans="1:29" ht="15.75" thickBot="1" x14ac:dyDescent="0.3">
      <c r="A100" s="3">
        <v>14.43</v>
      </c>
      <c r="B100" s="10">
        <f t="shared" si="63"/>
        <v>2.8860000000000001</v>
      </c>
      <c r="C100" s="10">
        <f t="shared" si="64"/>
        <v>-1.9059999999999633E-2</v>
      </c>
      <c r="D100" s="7">
        <f t="shared" si="65"/>
        <v>3.63283599999986E-4</v>
      </c>
      <c r="E100" t="str">
        <f t="shared" si="66"/>
        <v xml:space="preserve"> </v>
      </c>
      <c r="J100" s="18">
        <f t="shared" si="44"/>
        <v>0</v>
      </c>
      <c r="K100">
        <f t="shared" si="45"/>
        <v>0</v>
      </c>
      <c r="L100">
        <f t="shared" si="46"/>
        <v>0</v>
      </c>
      <c r="M100">
        <f t="shared" si="47"/>
        <v>0</v>
      </c>
      <c r="N100">
        <f t="shared" si="48"/>
        <v>0</v>
      </c>
      <c r="O100">
        <f t="shared" si="49"/>
        <v>0</v>
      </c>
      <c r="P100">
        <f t="shared" si="50"/>
        <v>0</v>
      </c>
      <c r="Q100">
        <f t="shared" si="51"/>
        <v>0</v>
      </c>
      <c r="R100">
        <f t="shared" si="52"/>
        <v>1</v>
      </c>
      <c r="S100">
        <f t="shared" si="53"/>
        <v>0</v>
      </c>
      <c r="T100">
        <f t="shared" si="67"/>
        <v>0</v>
      </c>
      <c r="U100">
        <f t="shared" si="54"/>
        <v>0</v>
      </c>
      <c r="V100">
        <f t="shared" si="55"/>
        <v>0</v>
      </c>
      <c r="W100">
        <f t="shared" si="56"/>
        <v>0</v>
      </c>
      <c r="X100">
        <f t="shared" si="57"/>
        <v>0</v>
      </c>
      <c r="Y100">
        <f t="shared" si="58"/>
        <v>0</v>
      </c>
      <c r="Z100">
        <f t="shared" si="59"/>
        <v>0</v>
      </c>
      <c r="AA100">
        <f t="shared" si="60"/>
        <v>0</v>
      </c>
      <c r="AB100">
        <f t="shared" si="61"/>
        <v>0</v>
      </c>
      <c r="AC100" s="16">
        <f t="shared" si="62"/>
        <v>0</v>
      </c>
    </row>
    <row r="101" spans="1:29" ht="15.75" thickBot="1" x14ac:dyDescent="0.3">
      <c r="E101" s="13"/>
      <c r="I101" t="s">
        <v>13</v>
      </c>
      <c r="J101" s="24">
        <f>SUM(J1:J100)</f>
        <v>3</v>
      </c>
      <c r="K101" s="24">
        <f t="shared" ref="K101:AC101" si="68">SUM(K1:K100)</f>
        <v>2</v>
      </c>
      <c r="L101" s="24">
        <f t="shared" si="68"/>
        <v>5</v>
      </c>
      <c r="M101" s="24">
        <f t="shared" si="68"/>
        <v>5</v>
      </c>
      <c r="N101" s="24">
        <f t="shared" si="68"/>
        <v>6</v>
      </c>
      <c r="O101" s="24">
        <f t="shared" si="68"/>
        <v>3</v>
      </c>
      <c r="P101" s="24">
        <f t="shared" si="68"/>
        <v>9</v>
      </c>
      <c r="Q101" s="24">
        <f t="shared" si="68"/>
        <v>2</v>
      </c>
      <c r="R101" s="24">
        <f t="shared" si="68"/>
        <v>12</v>
      </c>
      <c r="S101" s="24">
        <f t="shared" si="68"/>
        <v>3</v>
      </c>
      <c r="T101" s="24">
        <f t="shared" si="68"/>
        <v>8</v>
      </c>
      <c r="U101" s="24">
        <f t="shared" si="68"/>
        <v>5</v>
      </c>
      <c r="V101" s="24">
        <f t="shared" si="68"/>
        <v>3</v>
      </c>
      <c r="W101" s="24">
        <f t="shared" si="68"/>
        <v>5</v>
      </c>
      <c r="X101" s="24">
        <f t="shared" si="68"/>
        <v>1</v>
      </c>
      <c r="Y101" s="24">
        <f t="shared" si="68"/>
        <v>1</v>
      </c>
      <c r="Z101" s="24">
        <f t="shared" si="68"/>
        <v>6</v>
      </c>
      <c r="AA101" s="24">
        <f t="shared" si="68"/>
        <v>0</v>
      </c>
      <c r="AB101" s="24">
        <f t="shared" si="68"/>
        <v>3</v>
      </c>
      <c r="AC101" s="24">
        <f t="shared" si="68"/>
        <v>2</v>
      </c>
    </row>
    <row r="102" spans="1:29" x14ac:dyDescent="0.25">
      <c r="J102" s="19">
        <v>1</v>
      </c>
      <c r="K102" s="15">
        <v>2</v>
      </c>
      <c r="L102" s="15">
        <v>3</v>
      </c>
      <c r="M102" s="15">
        <v>4</v>
      </c>
      <c r="N102" s="15">
        <v>5</v>
      </c>
      <c r="O102" s="15">
        <v>6</v>
      </c>
      <c r="P102" s="15">
        <v>7</v>
      </c>
      <c r="Q102" s="15">
        <v>8</v>
      </c>
      <c r="R102" s="15">
        <v>9</v>
      </c>
      <c r="S102" s="15">
        <v>10</v>
      </c>
      <c r="T102" s="25">
        <v>11</v>
      </c>
      <c r="U102" s="15">
        <v>12</v>
      </c>
      <c r="V102" s="15">
        <v>13</v>
      </c>
      <c r="W102" s="15">
        <v>14</v>
      </c>
      <c r="X102" s="15">
        <v>15</v>
      </c>
      <c r="Y102" s="15">
        <v>16</v>
      </c>
      <c r="Z102" s="15">
        <v>17</v>
      </c>
      <c r="AA102" s="15">
        <v>18</v>
      </c>
      <c r="AB102" s="15">
        <v>19</v>
      </c>
      <c r="AC102" s="20">
        <v>20</v>
      </c>
    </row>
    <row r="103" spans="1:29" ht="15.75" thickBot="1" x14ac:dyDescent="0.3">
      <c r="I103" t="s">
        <v>12</v>
      </c>
      <c r="J103" s="21">
        <v>-0.1</v>
      </c>
      <c r="K103" s="22">
        <v>-0.09</v>
      </c>
      <c r="L103" s="22">
        <v>-0.08</v>
      </c>
      <c r="M103" s="22">
        <v>-7.0000000000000007E-2</v>
      </c>
      <c r="N103" s="22">
        <v>-0.06</v>
      </c>
      <c r="O103" s="22">
        <v>-0.05</v>
      </c>
      <c r="P103" s="22">
        <v>-0.04</v>
      </c>
      <c r="Q103" s="22">
        <v>-0.03</v>
      </c>
      <c r="R103" s="22">
        <v>-0.02</v>
      </c>
      <c r="S103" s="22">
        <v>-0.01</v>
      </c>
      <c r="T103" s="26">
        <v>0</v>
      </c>
      <c r="U103" s="22">
        <v>0.01</v>
      </c>
      <c r="V103" s="22">
        <v>0.02</v>
      </c>
      <c r="W103" s="22">
        <v>0.03</v>
      </c>
      <c r="X103" s="22">
        <v>0.04</v>
      </c>
      <c r="Y103" s="22">
        <v>0.05</v>
      </c>
      <c r="Z103" s="22">
        <v>0.06</v>
      </c>
      <c r="AA103" s="22">
        <v>7.0000000000000007E-2</v>
      </c>
      <c r="AB103" s="22">
        <v>0.08</v>
      </c>
      <c r="AC103" s="23">
        <v>0.09</v>
      </c>
    </row>
    <row r="106" spans="1:29" x14ac:dyDescent="0.25">
      <c r="AA106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55" workbookViewId="0">
      <selection activeCell="H7" sqref="H7"/>
    </sheetView>
  </sheetViews>
  <sheetFormatPr defaultRowHeight="15" x14ac:dyDescent="0.25"/>
  <sheetData>
    <row r="1" spans="1:29" ht="16.5" thickTop="1" thickBot="1" x14ac:dyDescent="0.3">
      <c r="A1" s="2">
        <v>14.59</v>
      </c>
      <c r="B1" s="9">
        <f>A1/5</f>
        <v>2.9180000000000001</v>
      </c>
      <c r="C1" s="9">
        <f>B1-$G$1</f>
        <v>6.0000000000002274E-3</v>
      </c>
      <c r="D1" s="4">
        <f>POWER(C1,2)</f>
        <v>3.6000000000002732E-5</v>
      </c>
      <c r="F1" s="5" t="s">
        <v>0</v>
      </c>
      <c r="G1" s="11">
        <v>2.9119999999999999</v>
      </c>
      <c r="J1" s="18">
        <f>IF(C1&gt;=-0.1,IF(C1&lt;-0.09,1,0),0)</f>
        <v>0</v>
      </c>
      <c r="K1">
        <f t="shared" ref="K1:K44" si="0">IF(C1&gt;=-0.09,IF(C1&lt;-0.08,1,0),0)</f>
        <v>0</v>
      </c>
      <c r="L1">
        <f t="shared" ref="L1:L44" si="1">IF(C1&gt;=-0.08,IF(C1&lt;-0.07,1,0),0)</f>
        <v>0</v>
      </c>
      <c r="M1">
        <f t="shared" ref="M1:M44" si="2">IF(C1&gt;=-0.07,IF(C1&lt;-0.06,1,0),0)</f>
        <v>0</v>
      </c>
      <c r="N1">
        <f t="shared" ref="N1:N44" si="3">IF(C1&gt;=-0.06,IF(C1&lt;-0.05,1,0),0)</f>
        <v>0</v>
      </c>
      <c r="O1">
        <f t="shared" ref="O1:O44" si="4">IF(C1&gt;=-0.05,IF(C1&lt;-0.04,1,0),0)</f>
        <v>0</v>
      </c>
      <c r="P1">
        <f t="shared" ref="P1:P44" si="5">IF(C1&gt;=-0.04,IF(C1&lt;-0.03,1,0),0)</f>
        <v>0</v>
      </c>
      <c r="Q1">
        <f t="shared" ref="Q1:Q44" si="6">IF(C1&gt;=-0.03,IF(C1&lt;-0.02,1,0),0)</f>
        <v>0</v>
      </c>
      <c r="R1">
        <f t="shared" ref="R1:R44" si="7">IF(C1&gt;=-0.02,IF(C1&lt;-0.01,1,0),0)</f>
        <v>0</v>
      </c>
      <c r="S1">
        <f t="shared" ref="S1:S44" si="8">IF(C1&gt;=-0.01,IF(C1&lt;0,1,0),0)</f>
        <v>0</v>
      </c>
      <c r="T1">
        <f t="shared" ref="T1:T44" si="9">IF(C1&gt;=0,IF(C1&lt;0.01,1,0),0)</f>
        <v>1</v>
      </c>
      <c r="U1">
        <f t="shared" ref="U1:U44" si="10">IF(C1&gt;=0.01,IF(C1&lt;0.02,1,0),0)</f>
        <v>0</v>
      </c>
      <c r="V1">
        <f t="shared" ref="V1:V44" si="11">IF(C1&gt;=0.02,IF(C1&lt;0.03,1,0),0)</f>
        <v>0</v>
      </c>
      <c r="W1">
        <f t="shared" ref="W1:W44" si="12">IF(C1&gt;=0.03,IF(C1&lt;0.04,1,0),0)</f>
        <v>0</v>
      </c>
      <c r="X1">
        <f t="shared" ref="X1:X44" si="13">IF(C1&gt;=0.04,IF(C1&lt;0.05,1,0),0)</f>
        <v>0</v>
      </c>
      <c r="Y1">
        <f t="shared" ref="Y1:Y44" si="14">IF(C1&gt;=0.05,IF(C1&lt;0.06,1,0),0)</f>
        <v>0</v>
      </c>
      <c r="Z1">
        <f t="shared" ref="Z1:Z44" si="15">IF(C1&gt;=0.06,IF(C1&lt;0.07,1,0),0)</f>
        <v>0</v>
      </c>
      <c r="AA1">
        <f t="shared" ref="AA1:AA44" si="16">IF(C1&gt;=0.07,IF(C1&lt;0.08,1,0),0)</f>
        <v>0</v>
      </c>
      <c r="AB1">
        <f t="shared" ref="AB1:AB44" si="17">IF(C1&gt;=0.08,IF(C1&lt;0.09,1,0),0)</f>
        <v>0</v>
      </c>
      <c r="AC1" s="16">
        <f t="shared" ref="AC1:AC44" si="18">IF(C1&gt;=0.09,IF(C1&lt;0.1,1,0),0)</f>
        <v>0</v>
      </c>
    </row>
    <row r="2" spans="1:29" ht="15.75" thickTop="1" x14ac:dyDescent="0.25">
      <c r="A2" s="2">
        <v>14.93</v>
      </c>
      <c r="B2" s="9">
        <f t="shared" ref="B2:B50" si="19">A2/5</f>
        <v>2.9859999999999998</v>
      </c>
      <c r="C2" s="9">
        <f t="shared" ref="C2:C50" si="20">B2-$G$1</f>
        <v>7.3999999999999844E-2</v>
      </c>
      <c r="D2" s="4">
        <f t="shared" ref="D2:D50" si="21">POWER(C2,2)</f>
        <v>5.4759999999999765E-3</v>
      </c>
      <c r="J2" s="18">
        <f t="shared" ref="J1:J44" si="22">IF(C2&gt;=-0.1,IF(C2&lt;-0.09,1,0),0)</f>
        <v>0</v>
      </c>
      <c r="K2">
        <f t="shared" si="0"/>
        <v>0</v>
      </c>
      <c r="L2">
        <f t="shared" si="1"/>
        <v>0</v>
      </c>
      <c r="M2">
        <f t="shared" si="2"/>
        <v>0</v>
      </c>
      <c r="N2">
        <f t="shared" si="3"/>
        <v>0</v>
      </c>
      <c r="O2">
        <f t="shared" si="4"/>
        <v>0</v>
      </c>
      <c r="P2">
        <f t="shared" si="5"/>
        <v>0</v>
      </c>
      <c r="Q2">
        <f t="shared" si="6"/>
        <v>0</v>
      </c>
      <c r="R2">
        <f t="shared" si="7"/>
        <v>0</v>
      </c>
      <c r="S2">
        <f t="shared" si="8"/>
        <v>0</v>
      </c>
      <c r="T2">
        <f t="shared" si="9"/>
        <v>0</v>
      </c>
      <c r="U2">
        <f t="shared" si="10"/>
        <v>0</v>
      </c>
      <c r="V2">
        <f t="shared" si="11"/>
        <v>0</v>
      </c>
      <c r="W2">
        <f t="shared" si="12"/>
        <v>0</v>
      </c>
      <c r="X2">
        <f t="shared" si="13"/>
        <v>0</v>
      </c>
      <c r="Y2">
        <f t="shared" si="14"/>
        <v>0</v>
      </c>
      <c r="Z2">
        <f t="shared" si="15"/>
        <v>0</v>
      </c>
      <c r="AA2">
        <f t="shared" si="16"/>
        <v>1</v>
      </c>
      <c r="AB2">
        <f t="shared" si="17"/>
        <v>0</v>
      </c>
      <c r="AC2" s="16">
        <f t="shared" si="18"/>
        <v>0</v>
      </c>
    </row>
    <row r="3" spans="1:29" ht="18.75" x14ac:dyDescent="0.3">
      <c r="A3" s="2">
        <v>14.78</v>
      </c>
      <c r="B3" s="9">
        <f t="shared" si="19"/>
        <v>2.956</v>
      </c>
      <c r="C3" s="9">
        <f t="shared" si="20"/>
        <v>4.4000000000000039E-2</v>
      </c>
      <c r="D3" s="4">
        <f t="shared" si="21"/>
        <v>1.9360000000000035E-3</v>
      </c>
      <c r="F3" s="14" t="s">
        <v>3</v>
      </c>
      <c r="G3">
        <f>0.01/(5*SQRT(12))</f>
        <v>5.773502691896258E-4</v>
      </c>
      <c r="J3" s="18">
        <f t="shared" si="22"/>
        <v>0</v>
      </c>
      <c r="K3">
        <f t="shared" si="0"/>
        <v>0</v>
      </c>
      <c r="L3">
        <f t="shared" si="1"/>
        <v>0</v>
      </c>
      <c r="M3">
        <f t="shared" si="2"/>
        <v>0</v>
      </c>
      <c r="N3">
        <f t="shared" si="3"/>
        <v>0</v>
      </c>
      <c r="O3">
        <f t="shared" si="4"/>
        <v>0</v>
      </c>
      <c r="P3">
        <f t="shared" si="5"/>
        <v>0</v>
      </c>
      <c r="Q3">
        <f t="shared" si="6"/>
        <v>0</v>
      </c>
      <c r="R3">
        <f t="shared" si="7"/>
        <v>0</v>
      </c>
      <c r="S3">
        <f t="shared" si="8"/>
        <v>0</v>
      </c>
      <c r="T3">
        <f t="shared" si="9"/>
        <v>0</v>
      </c>
      <c r="U3">
        <f t="shared" si="10"/>
        <v>0</v>
      </c>
      <c r="V3">
        <f t="shared" si="11"/>
        <v>0</v>
      </c>
      <c r="W3">
        <f t="shared" si="12"/>
        <v>0</v>
      </c>
      <c r="X3">
        <f t="shared" si="13"/>
        <v>1</v>
      </c>
      <c r="Y3">
        <f t="shared" si="14"/>
        <v>0</v>
      </c>
      <c r="Z3">
        <f t="shared" si="15"/>
        <v>0</v>
      </c>
      <c r="AA3">
        <f t="shared" si="16"/>
        <v>0</v>
      </c>
      <c r="AB3">
        <f t="shared" si="17"/>
        <v>0</v>
      </c>
      <c r="AC3" s="16">
        <f t="shared" si="18"/>
        <v>0</v>
      </c>
    </row>
    <row r="4" spans="1:29" x14ac:dyDescent="0.25">
      <c r="A4" s="2">
        <v>14.46</v>
      </c>
      <c r="B4" s="9">
        <f t="shared" si="19"/>
        <v>2.8920000000000003</v>
      </c>
      <c r="C4" s="9">
        <f t="shared" si="20"/>
        <v>-1.9999999999999574E-2</v>
      </c>
      <c r="D4" s="4">
        <f t="shared" si="21"/>
        <v>3.9999999999998294E-4</v>
      </c>
      <c r="J4" s="18">
        <f t="shared" si="22"/>
        <v>0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1</v>
      </c>
      <c r="S4">
        <f t="shared" si="8"/>
        <v>0</v>
      </c>
      <c r="T4">
        <f t="shared" si="9"/>
        <v>0</v>
      </c>
      <c r="U4">
        <f t="shared" si="10"/>
        <v>0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7"/>
        <v>0</v>
      </c>
      <c r="AC4" s="16">
        <f t="shared" si="18"/>
        <v>0</v>
      </c>
    </row>
    <row r="5" spans="1:29" x14ac:dyDescent="0.25">
      <c r="A5" s="2">
        <v>14.69</v>
      </c>
      <c r="B5" s="9">
        <f t="shared" si="19"/>
        <v>2.9379999999999997</v>
      </c>
      <c r="C5" s="9">
        <f t="shared" si="20"/>
        <v>2.5999999999999801E-2</v>
      </c>
      <c r="D5" s="4">
        <f t="shared" si="21"/>
        <v>6.7599999999998965E-4</v>
      </c>
      <c r="F5" t="s">
        <v>2</v>
      </c>
      <c r="G5">
        <f>SQRT((G10)/(G8*(G8-1)))</f>
        <v>1.3405938373477236E-2</v>
      </c>
      <c r="J5" s="18">
        <f t="shared" si="22"/>
        <v>0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U5">
        <f t="shared" si="10"/>
        <v>0</v>
      </c>
      <c r="V5">
        <f t="shared" si="11"/>
        <v>1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0</v>
      </c>
      <c r="AA5">
        <f t="shared" si="16"/>
        <v>0</v>
      </c>
      <c r="AB5">
        <f t="shared" si="17"/>
        <v>0</v>
      </c>
      <c r="AC5" s="16">
        <f t="shared" si="18"/>
        <v>0</v>
      </c>
    </row>
    <row r="6" spans="1:29" x14ac:dyDescent="0.25">
      <c r="A6" s="2">
        <v>15.02</v>
      </c>
      <c r="B6" s="9">
        <f t="shared" si="19"/>
        <v>3.004</v>
      </c>
      <c r="C6" s="9">
        <f t="shared" si="20"/>
        <v>9.2000000000000082E-2</v>
      </c>
      <c r="D6" s="4">
        <f t="shared" si="21"/>
        <v>8.4640000000000149E-3</v>
      </c>
      <c r="J6" s="18">
        <f t="shared" si="22"/>
        <v>0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  <c r="AA6">
        <f t="shared" si="16"/>
        <v>0</v>
      </c>
      <c r="AB6">
        <f t="shared" si="17"/>
        <v>0</v>
      </c>
      <c r="AC6" s="16">
        <f t="shared" si="18"/>
        <v>1</v>
      </c>
    </row>
    <row r="7" spans="1:29" x14ac:dyDescent="0.25">
      <c r="A7" s="2">
        <v>14.69</v>
      </c>
      <c r="B7" s="9">
        <f t="shared" si="19"/>
        <v>2.9379999999999997</v>
      </c>
      <c r="C7" s="9">
        <f t="shared" si="20"/>
        <v>2.5999999999999801E-2</v>
      </c>
      <c r="D7" s="4">
        <f t="shared" si="21"/>
        <v>6.7599999999998965E-4</v>
      </c>
      <c r="J7" s="18">
        <f t="shared" si="22"/>
        <v>0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1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0</v>
      </c>
      <c r="AA7">
        <f t="shared" si="16"/>
        <v>0</v>
      </c>
      <c r="AB7">
        <f t="shared" si="17"/>
        <v>0</v>
      </c>
      <c r="AC7" s="16">
        <f t="shared" si="18"/>
        <v>0</v>
      </c>
    </row>
    <row r="8" spans="1:29" x14ac:dyDescent="0.25">
      <c r="A8" s="2">
        <v>14.26</v>
      </c>
      <c r="B8" s="9">
        <f t="shared" si="19"/>
        <v>2.8519999999999999</v>
      </c>
      <c r="C8" s="9">
        <f t="shared" si="20"/>
        <v>-6.0000000000000053E-2</v>
      </c>
      <c r="D8" s="4">
        <f t="shared" si="21"/>
        <v>3.6000000000000064E-3</v>
      </c>
      <c r="F8" t="s">
        <v>1</v>
      </c>
      <c r="G8" s="12">
        <v>50</v>
      </c>
      <c r="J8" s="18">
        <f t="shared" si="22"/>
        <v>0</v>
      </c>
      <c r="K8">
        <f t="shared" si="0"/>
        <v>0</v>
      </c>
      <c r="L8">
        <f t="shared" si="1"/>
        <v>0</v>
      </c>
      <c r="M8">
        <f t="shared" si="2"/>
        <v>1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A8">
        <f t="shared" si="16"/>
        <v>0</v>
      </c>
      <c r="AB8">
        <f t="shared" si="17"/>
        <v>0</v>
      </c>
      <c r="AC8" s="16">
        <f t="shared" si="18"/>
        <v>0</v>
      </c>
    </row>
    <row r="9" spans="1:29" x14ac:dyDescent="0.25">
      <c r="A9" s="2">
        <v>14.36</v>
      </c>
      <c r="B9" s="9">
        <f t="shared" si="19"/>
        <v>2.8719999999999999</v>
      </c>
      <c r="C9" s="9">
        <f t="shared" si="20"/>
        <v>-4.0000000000000036E-2</v>
      </c>
      <c r="D9" s="4">
        <f t="shared" si="21"/>
        <v>1.6000000000000029E-3</v>
      </c>
      <c r="F9" t="s">
        <v>4</v>
      </c>
      <c r="G9" s="9">
        <f>SUM(B1:B50)</f>
        <v>145.60399999999998</v>
      </c>
      <c r="J9" s="18">
        <f t="shared" si="22"/>
        <v>0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1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  <c r="V9">
        <f t="shared" si="11"/>
        <v>0</v>
      </c>
      <c r="W9">
        <f t="shared" si="12"/>
        <v>0</v>
      </c>
      <c r="X9">
        <f t="shared" si="13"/>
        <v>0</v>
      </c>
      <c r="Y9">
        <f t="shared" si="14"/>
        <v>0</v>
      </c>
      <c r="Z9">
        <f t="shared" si="15"/>
        <v>0</v>
      </c>
      <c r="AA9">
        <f t="shared" si="16"/>
        <v>0</v>
      </c>
      <c r="AB9">
        <f t="shared" si="17"/>
        <v>0</v>
      </c>
      <c r="AC9" s="16">
        <f t="shared" si="18"/>
        <v>0</v>
      </c>
    </row>
    <row r="10" spans="1:29" ht="15.75" thickBot="1" x14ac:dyDescent="0.3">
      <c r="A10" s="2">
        <v>14.47</v>
      </c>
      <c r="B10" s="9">
        <f t="shared" si="19"/>
        <v>2.8940000000000001</v>
      </c>
      <c r="C10" s="9">
        <f t="shared" si="20"/>
        <v>-1.7999999999999794E-2</v>
      </c>
      <c r="D10" s="4">
        <f t="shared" si="21"/>
        <v>3.2399999999999259E-4</v>
      </c>
      <c r="F10" t="s">
        <v>5</v>
      </c>
      <c r="G10" s="9">
        <f>SUM(D1:D50)</f>
        <v>0.4403120000000002</v>
      </c>
      <c r="J10" s="18">
        <f t="shared" si="22"/>
        <v>0</v>
      </c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1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  <c r="Z10">
        <f t="shared" si="15"/>
        <v>0</v>
      </c>
      <c r="AA10">
        <f t="shared" si="16"/>
        <v>0</v>
      </c>
      <c r="AB10">
        <f t="shared" si="17"/>
        <v>0</v>
      </c>
      <c r="AC10" s="16">
        <f t="shared" si="18"/>
        <v>0</v>
      </c>
    </row>
    <row r="11" spans="1:29" ht="16.5" thickTop="1" thickBot="1" x14ac:dyDescent="0.3">
      <c r="A11" s="2">
        <v>14.06</v>
      </c>
      <c r="B11" s="9">
        <f t="shared" si="19"/>
        <v>2.8120000000000003</v>
      </c>
      <c r="C11" s="9">
        <f t="shared" si="20"/>
        <v>-9.9999999999999645E-2</v>
      </c>
      <c r="D11" s="4">
        <f t="shared" si="21"/>
        <v>9.9999999999999291E-3</v>
      </c>
      <c r="F11" s="5"/>
      <c r="G11" s="17"/>
      <c r="J11" s="18">
        <f t="shared" si="22"/>
        <v>1</v>
      </c>
      <c r="K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0</v>
      </c>
      <c r="Z11">
        <f t="shared" si="15"/>
        <v>0</v>
      </c>
      <c r="AA11">
        <f t="shared" si="16"/>
        <v>0</v>
      </c>
      <c r="AB11">
        <f t="shared" si="17"/>
        <v>0</v>
      </c>
      <c r="AC11" s="16">
        <f t="shared" si="18"/>
        <v>0</v>
      </c>
    </row>
    <row r="12" spans="1:29" ht="15.75" thickTop="1" x14ac:dyDescent="0.25">
      <c r="A12" s="2">
        <v>14.87</v>
      </c>
      <c r="B12" s="9">
        <f t="shared" si="19"/>
        <v>2.9739999999999998</v>
      </c>
      <c r="C12" s="9">
        <f t="shared" si="20"/>
        <v>6.1999999999999833E-2</v>
      </c>
      <c r="D12" s="4">
        <f t="shared" si="21"/>
        <v>3.8439999999999794E-3</v>
      </c>
      <c r="J12" s="18">
        <f t="shared" si="22"/>
        <v>0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0</v>
      </c>
      <c r="Y12">
        <f t="shared" si="14"/>
        <v>0</v>
      </c>
      <c r="Z12">
        <f t="shared" si="15"/>
        <v>1</v>
      </c>
      <c r="AA12">
        <f t="shared" si="16"/>
        <v>0</v>
      </c>
      <c r="AB12">
        <f t="shared" si="17"/>
        <v>0</v>
      </c>
      <c r="AC12" s="16">
        <f t="shared" si="18"/>
        <v>0</v>
      </c>
    </row>
    <row r="13" spans="1:29" x14ac:dyDescent="0.25">
      <c r="A13" s="2">
        <v>14.34</v>
      </c>
      <c r="B13" s="9">
        <f t="shared" si="19"/>
        <v>2.8679999999999999</v>
      </c>
      <c r="C13" s="9">
        <f t="shared" si="20"/>
        <v>-4.4000000000000039E-2</v>
      </c>
      <c r="D13" s="4">
        <f t="shared" si="21"/>
        <v>1.9360000000000035E-3</v>
      </c>
      <c r="J13" s="18">
        <f t="shared" si="22"/>
        <v>0</v>
      </c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1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2"/>
        <v>0</v>
      </c>
      <c r="X13">
        <f t="shared" si="13"/>
        <v>0</v>
      </c>
      <c r="Y13">
        <f t="shared" si="14"/>
        <v>0</v>
      </c>
      <c r="Z13">
        <f t="shared" si="15"/>
        <v>0</v>
      </c>
      <c r="AA13">
        <f t="shared" si="16"/>
        <v>0</v>
      </c>
      <c r="AB13">
        <f t="shared" si="17"/>
        <v>0</v>
      </c>
      <c r="AC13" s="16">
        <f t="shared" si="18"/>
        <v>0</v>
      </c>
    </row>
    <row r="14" spans="1:29" x14ac:dyDescent="0.25">
      <c r="A14" s="2">
        <v>14.32</v>
      </c>
      <c r="B14" s="9">
        <f t="shared" si="19"/>
        <v>2.8639999999999999</v>
      </c>
      <c r="C14" s="9">
        <f t="shared" si="20"/>
        <v>-4.8000000000000043E-2</v>
      </c>
      <c r="D14" s="4">
        <f t="shared" si="21"/>
        <v>2.304000000000004E-3</v>
      </c>
      <c r="J14" s="18">
        <f t="shared" si="22"/>
        <v>0</v>
      </c>
      <c r="K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1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0</v>
      </c>
      <c r="AA14">
        <f t="shared" si="16"/>
        <v>0</v>
      </c>
      <c r="AB14">
        <f t="shared" si="17"/>
        <v>0</v>
      </c>
      <c r="AC14" s="16">
        <f t="shared" si="18"/>
        <v>0</v>
      </c>
    </row>
    <row r="15" spans="1:29" x14ac:dyDescent="0.25">
      <c r="A15" s="2">
        <v>14.15</v>
      </c>
      <c r="B15" s="9">
        <f t="shared" si="19"/>
        <v>2.83</v>
      </c>
      <c r="C15" s="9">
        <f t="shared" si="20"/>
        <v>-8.1999999999999851E-2</v>
      </c>
      <c r="D15" s="4">
        <f t="shared" si="21"/>
        <v>6.7239999999999757E-3</v>
      </c>
      <c r="J15" s="18">
        <f t="shared" si="22"/>
        <v>0</v>
      </c>
      <c r="K15">
        <f t="shared" si="0"/>
        <v>1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A15">
        <f t="shared" si="16"/>
        <v>0</v>
      </c>
      <c r="AB15">
        <f t="shared" si="17"/>
        <v>0</v>
      </c>
      <c r="AC15" s="16">
        <f t="shared" si="18"/>
        <v>0</v>
      </c>
    </row>
    <row r="16" spans="1:29" x14ac:dyDescent="0.25">
      <c r="A16" s="2">
        <v>14.31</v>
      </c>
      <c r="B16" s="9">
        <f t="shared" si="19"/>
        <v>2.8620000000000001</v>
      </c>
      <c r="C16" s="9">
        <f t="shared" si="20"/>
        <v>-4.9999999999999822E-2</v>
      </c>
      <c r="D16" s="4">
        <f t="shared" si="21"/>
        <v>2.4999999999999823E-3</v>
      </c>
      <c r="J16" s="18">
        <f t="shared" si="22"/>
        <v>0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1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0</v>
      </c>
      <c r="Y16">
        <f t="shared" si="14"/>
        <v>0</v>
      </c>
      <c r="Z16">
        <f t="shared" si="15"/>
        <v>0</v>
      </c>
      <c r="AA16">
        <f t="shared" si="16"/>
        <v>0</v>
      </c>
      <c r="AB16">
        <f t="shared" si="17"/>
        <v>0</v>
      </c>
      <c r="AC16" s="16">
        <f t="shared" si="18"/>
        <v>0</v>
      </c>
    </row>
    <row r="17" spans="1:29" x14ac:dyDescent="0.25">
      <c r="A17" s="2">
        <v>14.26</v>
      </c>
      <c r="B17" s="9">
        <f t="shared" si="19"/>
        <v>2.8519999999999999</v>
      </c>
      <c r="C17" s="9">
        <f t="shared" si="20"/>
        <v>-6.0000000000000053E-2</v>
      </c>
      <c r="D17" s="4">
        <f t="shared" si="21"/>
        <v>3.6000000000000064E-3</v>
      </c>
      <c r="J17" s="18">
        <f t="shared" si="22"/>
        <v>0</v>
      </c>
      <c r="K17">
        <f t="shared" si="0"/>
        <v>0</v>
      </c>
      <c r="L17">
        <f t="shared" si="1"/>
        <v>0</v>
      </c>
      <c r="M17">
        <f t="shared" si="2"/>
        <v>1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2"/>
        <v>0</v>
      </c>
      <c r="X17">
        <f t="shared" si="13"/>
        <v>0</v>
      </c>
      <c r="Y17">
        <f t="shared" si="14"/>
        <v>0</v>
      </c>
      <c r="Z17">
        <f t="shared" si="15"/>
        <v>0</v>
      </c>
      <c r="AA17">
        <f t="shared" si="16"/>
        <v>0</v>
      </c>
      <c r="AB17">
        <f t="shared" si="17"/>
        <v>0</v>
      </c>
      <c r="AC17" s="16">
        <f t="shared" si="18"/>
        <v>0</v>
      </c>
    </row>
    <row r="18" spans="1:29" x14ac:dyDescent="0.25">
      <c r="A18" s="2">
        <v>14.43</v>
      </c>
      <c r="B18" s="9">
        <f t="shared" si="19"/>
        <v>2.8860000000000001</v>
      </c>
      <c r="C18" s="9">
        <f t="shared" si="20"/>
        <v>-2.5999999999999801E-2</v>
      </c>
      <c r="D18" s="4">
        <f t="shared" si="21"/>
        <v>6.7599999999998965E-4</v>
      </c>
      <c r="J18" s="18">
        <f>IF(C18&gt;=-0.1,IF(C18&lt;-0.09,1,0),0)</f>
        <v>0</v>
      </c>
      <c r="K18">
        <f>IF(C18&gt;=-0.09,IF(C18&lt;-0.08,1,0),0)</f>
        <v>0</v>
      </c>
      <c r="L18">
        <f>IF(C18&gt;=-0.08,IF(C18&lt;-0.07,1,0),0)</f>
        <v>0</v>
      </c>
      <c r="M18">
        <f>IF(C18&gt;=-0.07,IF(C18&lt;-0.06,1,0),0)</f>
        <v>0</v>
      </c>
      <c r="N18">
        <f>IF(C18&gt;=-0.06,IF(C18&lt;-0.05,1,0),0)</f>
        <v>0</v>
      </c>
      <c r="O18">
        <f>IF(C18&gt;=-0.05,IF(C18&lt;-0.04,1,0),0)</f>
        <v>0</v>
      </c>
      <c r="P18">
        <f>IF(C18&gt;=-0.04,IF(C18&lt;-0.03,1,0),0)</f>
        <v>0</v>
      </c>
      <c r="Q18">
        <f>IF(C18&gt;=-0.03,IF(C18&lt;-0.02,1,0),0)</f>
        <v>1</v>
      </c>
      <c r="R18">
        <f>IF(C18&gt;=-0.02,IF(C18&lt;-0.01,1,0),0)</f>
        <v>0</v>
      </c>
      <c r="S18">
        <f>IF(C18&gt;=-0.01,IF(C18&lt;0,1,0),0)</f>
        <v>0</v>
      </c>
      <c r="T18">
        <f>IF(C18&gt;=0,IF(C18&lt;0.01,1,0),0)</f>
        <v>0</v>
      </c>
      <c r="U18">
        <f>IF(C18&gt;=0.01,IF(C18&lt;0.02,1,0),0)</f>
        <v>0</v>
      </c>
      <c r="V18">
        <f>IF(C18&gt;=0.02,IF(C18&lt;0.03,1,0),0)</f>
        <v>0</v>
      </c>
      <c r="W18">
        <f>IF(C18&gt;=0.03,IF(C18&lt;0.04,1,0),0)</f>
        <v>0</v>
      </c>
      <c r="X18">
        <f>IF(C18&gt;=0.04,IF(C18&lt;0.05,1,0),0)</f>
        <v>0</v>
      </c>
      <c r="Y18">
        <f>IF(C18&gt;=0.05,IF(C18&lt;0.06,1,0),0)</f>
        <v>0</v>
      </c>
      <c r="Z18">
        <f>IF(C18&gt;=0.06,IF(C18&lt;0.07,1,0),0)</f>
        <v>0</v>
      </c>
      <c r="AA18">
        <f>IF(C18&gt;=0.07,IF(C18&lt;0.08,1,0),0)</f>
        <v>0</v>
      </c>
      <c r="AB18">
        <f>IF(C18&gt;=0.08,IF(C18&lt;0.09,1,0),0)</f>
        <v>0</v>
      </c>
      <c r="AC18" s="16">
        <f>IF(C18&gt;=0.09,IF(C18&lt;0.1,1,0),0)</f>
        <v>0</v>
      </c>
    </row>
    <row r="19" spans="1:29" x14ac:dyDescent="0.25">
      <c r="A19" s="2">
        <v>14.34</v>
      </c>
      <c r="B19" s="9">
        <f t="shared" si="19"/>
        <v>2.8679999999999999</v>
      </c>
      <c r="C19" s="9">
        <f t="shared" si="20"/>
        <v>-4.4000000000000039E-2</v>
      </c>
      <c r="D19" s="4">
        <f t="shared" si="21"/>
        <v>1.9360000000000035E-3</v>
      </c>
      <c r="J19" s="18">
        <f t="shared" ref="J19:J44" si="23">IF(C19&gt;=-0.1,IF(C19&lt;-0.09,1,0),0)</f>
        <v>0</v>
      </c>
      <c r="K19">
        <f t="shared" ref="K19:K44" si="24">IF(C19&gt;=-0.09,IF(C19&lt;-0.08,1,0),0)</f>
        <v>0</v>
      </c>
      <c r="L19">
        <f t="shared" ref="L19:L44" si="25">IF(C19&gt;=-0.08,IF(C19&lt;-0.07,1,0),0)</f>
        <v>0</v>
      </c>
      <c r="M19">
        <f t="shared" ref="M19:M44" si="26">IF(C19&gt;=-0.07,IF(C19&lt;-0.06,1,0),0)</f>
        <v>0</v>
      </c>
      <c r="N19">
        <f t="shared" ref="N19:N44" si="27">IF(C19&gt;=-0.06,IF(C19&lt;-0.05,1,0),0)</f>
        <v>0</v>
      </c>
      <c r="O19">
        <f t="shared" ref="O19:O44" si="28">IF(C19&gt;=-0.05,IF(C19&lt;-0.04,1,0),0)</f>
        <v>1</v>
      </c>
      <c r="P19">
        <f t="shared" ref="P19:P44" si="29">IF(C19&gt;=-0.04,IF(C19&lt;-0.03,1,0),0)</f>
        <v>0</v>
      </c>
      <c r="Q19">
        <f t="shared" ref="Q19:Q44" si="30">IF(C19&gt;=-0.03,IF(C19&lt;-0.02,1,0),0)</f>
        <v>0</v>
      </c>
      <c r="R19">
        <f t="shared" ref="R19:R44" si="31">IF(C19&gt;=-0.02,IF(C19&lt;-0.01,1,0),0)</f>
        <v>0</v>
      </c>
      <c r="S19">
        <f t="shared" ref="S19:S44" si="32">IF(C19&gt;=-0.01,IF(C19&lt;0,1,0),0)</f>
        <v>0</v>
      </c>
      <c r="T19">
        <f t="shared" ref="T19:T44" si="33">IF(C19&gt;=0,IF(C19&lt;0.01,1,0),0)</f>
        <v>0</v>
      </c>
      <c r="U19">
        <f t="shared" ref="U19:U44" si="34">IF(C19&gt;=0.01,IF(C19&lt;0.02,1,0),0)</f>
        <v>0</v>
      </c>
      <c r="V19">
        <f t="shared" ref="V19:V44" si="35">IF(C19&gt;=0.02,IF(C19&lt;0.03,1,0),0)</f>
        <v>0</v>
      </c>
      <c r="W19">
        <f t="shared" ref="W19:W44" si="36">IF(C19&gt;=0.03,IF(C19&lt;0.04,1,0),0)</f>
        <v>0</v>
      </c>
      <c r="X19">
        <f t="shared" ref="X19:X44" si="37">IF(C19&gt;=0.04,IF(C19&lt;0.05,1,0),0)</f>
        <v>0</v>
      </c>
      <c r="Y19">
        <f t="shared" ref="Y19:Y44" si="38">IF(C19&gt;=0.05,IF(C19&lt;0.06,1,0),0)</f>
        <v>0</v>
      </c>
      <c r="Z19">
        <f t="shared" ref="Z19:Z44" si="39">IF(C19&gt;=0.06,IF(C19&lt;0.07,1,0),0)</f>
        <v>0</v>
      </c>
      <c r="AA19">
        <f t="shared" ref="AA19:AA44" si="40">IF(C19&gt;=0.07,IF(C19&lt;0.08,1,0),0)</f>
        <v>0</v>
      </c>
      <c r="AB19">
        <f t="shared" ref="AB19:AB44" si="41">IF(C19&gt;=0.08,IF(C19&lt;0.09,1,0),0)</f>
        <v>0</v>
      </c>
      <c r="AC19" s="16">
        <f t="shared" ref="AC19:AC44" si="42">IF(C19&gt;=0.09,IF(C19&lt;0.1,1,0),0)</f>
        <v>0</v>
      </c>
    </row>
    <row r="20" spans="1:29" x14ac:dyDescent="0.25">
      <c r="A20" s="2">
        <v>14.26</v>
      </c>
      <c r="B20" s="9">
        <f t="shared" si="19"/>
        <v>2.8519999999999999</v>
      </c>
      <c r="C20" s="9">
        <f t="shared" si="20"/>
        <v>-6.0000000000000053E-2</v>
      </c>
      <c r="D20" s="4">
        <f t="shared" si="21"/>
        <v>3.6000000000000064E-3</v>
      </c>
      <c r="J20" s="18">
        <f t="shared" si="23"/>
        <v>0</v>
      </c>
      <c r="K20">
        <f t="shared" si="24"/>
        <v>0</v>
      </c>
      <c r="L20">
        <f t="shared" si="25"/>
        <v>0</v>
      </c>
      <c r="M20">
        <f t="shared" si="26"/>
        <v>1</v>
      </c>
      <c r="N20">
        <f t="shared" si="27"/>
        <v>0</v>
      </c>
      <c r="O20">
        <f t="shared" si="28"/>
        <v>0</v>
      </c>
      <c r="P20">
        <f t="shared" si="29"/>
        <v>0</v>
      </c>
      <c r="Q20">
        <f t="shared" si="30"/>
        <v>0</v>
      </c>
      <c r="R20">
        <f t="shared" si="31"/>
        <v>0</v>
      </c>
      <c r="S20">
        <f t="shared" si="32"/>
        <v>0</v>
      </c>
      <c r="T20">
        <f t="shared" si="33"/>
        <v>0</v>
      </c>
      <c r="U20">
        <f t="shared" si="34"/>
        <v>0</v>
      </c>
      <c r="V20">
        <f t="shared" si="35"/>
        <v>0</v>
      </c>
      <c r="W20">
        <f t="shared" si="36"/>
        <v>0</v>
      </c>
      <c r="X20">
        <f t="shared" si="37"/>
        <v>0</v>
      </c>
      <c r="Y20">
        <f t="shared" si="38"/>
        <v>0</v>
      </c>
      <c r="Z20">
        <f t="shared" si="39"/>
        <v>0</v>
      </c>
      <c r="AA20">
        <f t="shared" si="40"/>
        <v>0</v>
      </c>
      <c r="AB20">
        <f t="shared" si="41"/>
        <v>0</v>
      </c>
      <c r="AC20" s="16">
        <f t="shared" si="42"/>
        <v>0</v>
      </c>
    </row>
    <row r="21" spans="1:29" x14ac:dyDescent="0.25">
      <c r="A21" s="2">
        <v>14.18</v>
      </c>
      <c r="B21" s="9">
        <f t="shared" si="19"/>
        <v>2.8359999999999999</v>
      </c>
      <c r="C21" s="9">
        <f t="shared" si="20"/>
        <v>-7.6000000000000068E-2</v>
      </c>
      <c r="D21" s="4">
        <f t="shared" si="21"/>
        <v>5.7760000000000103E-3</v>
      </c>
      <c r="J21" s="18">
        <f t="shared" si="23"/>
        <v>0</v>
      </c>
      <c r="K21">
        <f t="shared" si="24"/>
        <v>0</v>
      </c>
      <c r="L21">
        <f t="shared" si="25"/>
        <v>1</v>
      </c>
      <c r="M21">
        <f t="shared" si="26"/>
        <v>0</v>
      </c>
      <c r="N21">
        <f t="shared" si="27"/>
        <v>0</v>
      </c>
      <c r="O21">
        <f t="shared" si="28"/>
        <v>0</v>
      </c>
      <c r="P21">
        <f t="shared" si="29"/>
        <v>0</v>
      </c>
      <c r="Q21">
        <f t="shared" si="30"/>
        <v>0</v>
      </c>
      <c r="R21">
        <f t="shared" si="31"/>
        <v>0</v>
      </c>
      <c r="S21">
        <f t="shared" si="32"/>
        <v>0</v>
      </c>
      <c r="T21">
        <f t="shared" si="33"/>
        <v>0</v>
      </c>
      <c r="U21">
        <f t="shared" si="34"/>
        <v>0</v>
      </c>
      <c r="V21">
        <f t="shared" si="35"/>
        <v>0</v>
      </c>
      <c r="W21">
        <f t="shared" si="36"/>
        <v>0</v>
      </c>
      <c r="X21">
        <f t="shared" si="37"/>
        <v>0</v>
      </c>
      <c r="Y21">
        <f t="shared" si="38"/>
        <v>0</v>
      </c>
      <c r="Z21">
        <f t="shared" si="39"/>
        <v>0</v>
      </c>
      <c r="AA21">
        <f t="shared" si="40"/>
        <v>0</v>
      </c>
      <c r="AB21">
        <f t="shared" si="41"/>
        <v>0</v>
      </c>
      <c r="AC21" s="16">
        <f t="shared" si="42"/>
        <v>0</v>
      </c>
    </row>
    <row r="22" spans="1:29" x14ac:dyDescent="0.25">
      <c r="A22" s="2">
        <v>15.96</v>
      </c>
      <c r="B22" s="9">
        <f t="shared" si="19"/>
        <v>3.1920000000000002</v>
      </c>
      <c r="C22" s="9">
        <f t="shared" si="20"/>
        <v>0.28000000000000025</v>
      </c>
      <c r="D22" s="4">
        <f t="shared" si="21"/>
        <v>7.8400000000000136E-2</v>
      </c>
      <c r="J22" s="18">
        <f t="shared" si="23"/>
        <v>0</v>
      </c>
      <c r="K22">
        <f t="shared" si="24"/>
        <v>0</v>
      </c>
      <c r="L22">
        <f t="shared" si="25"/>
        <v>0</v>
      </c>
      <c r="M22">
        <f t="shared" si="26"/>
        <v>0</v>
      </c>
      <c r="N22">
        <f t="shared" si="27"/>
        <v>0</v>
      </c>
      <c r="O22">
        <f t="shared" si="28"/>
        <v>0</v>
      </c>
      <c r="P22">
        <f t="shared" si="29"/>
        <v>0</v>
      </c>
      <c r="Q22">
        <f t="shared" si="30"/>
        <v>0</v>
      </c>
      <c r="R22">
        <f t="shared" si="31"/>
        <v>0</v>
      </c>
      <c r="S22">
        <f t="shared" si="32"/>
        <v>0</v>
      </c>
      <c r="T22">
        <f t="shared" si="33"/>
        <v>0</v>
      </c>
      <c r="U22">
        <f t="shared" si="34"/>
        <v>0</v>
      </c>
      <c r="V22">
        <f t="shared" si="35"/>
        <v>0</v>
      </c>
      <c r="W22">
        <f t="shared" si="36"/>
        <v>0</v>
      </c>
      <c r="X22">
        <f t="shared" si="37"/>
        <v>0</v>
      </c>
      <c r="Y22">
        <f t="shared" si="38"/>
        <v>0</v>
      </c>
      <c r="Z22">
        <f t="shared" si="39"/>
        <v>0</v>
      </c>
      <c r="AA22">
        <f t="shared" si="40"/>
        <v>0</v>
      </c>
      <c r="AB22">
        <f t="shared" si="41"/>
        <v>0</v>
      </c>
      <c r="AC22" s="16">
        <f t="shared" si="42"/>
        <v>0</v>
      </c>
    </row>
    <row r="23" spans="1:29" x14ac:dyDescent="0.25">
      <c r="A23" s="2">
        <v>15.5</v>
      </c>
      <c r="B23" s="9">
        <f t="shared" si="19"/>
        <v>3.1</v>
      </c>
      <c r="C23" s="9">
        <f t="shared" si="20"/>
        <v>0.18800000000000017</v>
      </c>
      <c r="D23" s="4">
        <f t="shared" si="21"/>
        <v>3.5344000000000063E-2</v>
      </c>
      <c r="J23" s="18">
        <f t="shared" si="23"/>
        <v>0</v>
      </c>
      <c r="K23">
        <f t="shared" si="24"/>
        <v>0</v>
      </c>
      <c r="L23">
        <f t="shared" si="25"/>
        <v>0</v>
      </c>
      <c r="M23">
        <f t="shared" si="26"/>
        <v>0</v>
      </c>
      <c r="N23">
        <f t="shared" si="27"/>
        <v>0</v>
      </c>
      <c r="O23">
        <f t="shared" si="28"/>
        <v>0</v>
      </c>
      <c r="P23">
        <f t="shared" si="29"/>
        <v>0</v>
      </c>
      <c r="Q23">
        <f t="shared" si="30"/>
        <v>0</v>
      </c>
      <c r="R23">
        <f t="shared" si="31"/>
        <v>0</v>
      </c>
      <c r="S23">
        <f t="shared" si="32"/>
        <v>0</v>
      </c>
      <c r="T23">
        <f t="shared" si="33"/>
        <v>0</v>
      </c>
      <c r="U23">
        <f t="shared" si="34"/>
        <v>0</v>
      </c>
      <c r="V23">
        <f t="shared" si="35"/>
        <v>0</v>
      </c>
      <c r="W23">
        <f t="shared" si="36"/>
        <v>0</v>
      </c>
      <c r="X23">
        <f t="shared" si="37"/>
        <v>0</v>
      </c>
      <c r="Y23">
        <f t="shared" si="38"/>
        <v>0</v>
      </c>
      <c r="Z23">
        <f t="shared" si="39"/>
        <v>0</v>
      </c>
      <c r="AA23">
        <f t="shared" si="40"/>
        <v>0</v>
      </c>
      <c r="AB23">
        <f t="shared" si="41"/>
        <v>0</v>
      </c>
      <c r="AC23" s="16">
        <f t="shared" si="42"/>
        <v>0</v>
      </c>
    </row>
    <row r="24" spans="1:29" x14ac:dyDescent="0.25">
      <c r="A24" s="2">
        <v>14.84</v>
      </c>
      <c r="B24" s="9">
        <f t="shared" si="19"/>
        <v>2.968</v>
      </c>
      <c r="C24" s="9">
        <f t="shared" si="20"/>
        <v>5.600000000000005E-2</v>
      </c>
      <c r="D24" s="4">
        <f t="shared" si="21"/>
        <v>3.1360000000000055E-3</v>
      </c>
      <c r="J24" s="18">
        <f t="shared" si="23"/>
        <v>0</v>
      </c>
      <c r="K24">
        <f t="shared" si="24"/>
        <v>0</v>
      </c>
      <c r="L24">
        <f t="shared" si="25"/>
        <v>0</v>
      </c>
      <c r="M24">
        <f t="shared" si="26"/>
        <v>0</v>
      </c>
      <c r="N24">
        <f t="shared" si="27"/>
        <v>0</v>
      </c>
      <c r="O24">
        <f t="shared" si="28"/>
        <v>0</v>
      </c>
      <c r="P24">
        <f t="shared" si="29"/>
        <v>0</v>
      </c>
      <c r="Q24">
        <f t="shared" si="30"/>
        <v>0</v>
      </c>
      <c r="R24">
        <f t="shared" si="31"/>
        <v>0</v>
      </c>
      <c r="S24">
        <f t="shared" si="32"/>
        <v>0</v>
      </c>
      <c r="T24">
        <f t="shared" si="33"/>
        <v>0</v>
      </c>
      <c r="U24">
        <f t="shared" si="34"/>
        <v>0</v>
      </c>
      <c r="V24">
        <f t="shared" si="35"/>
        <v>0</v>
      </c>
      <c r="W24">
        <f t="shared" si="36"/>
        <v>0</v>
      </c>
      <c r="X24">
        <f t="shared" si="37"/>
        <v>0</v>
      </c>
      <c r="Y24">
        <f t="shared" si="38"/>
        <v>1</v>
      </c>
      <c r="Z24">
        <f t="shared" si="39"/>
        <v>0</v>
      </c>
      <c r="AA24">
        <f t="shared" si="40"/>
        <v>0</v>
      </c>
      <c r="AB24">
        <f t="shared" si="41"/>
        <v>0</v>
      </c>
      <c r="AC24" s="16">
        <f t="shared" si="42"/>
        <v>0</v>
      </c>
    </row>
    <row r="25" spans="1:29" x14ac:dyDescent="0.25">
      <c r="A25" s="2">
        <v>15.05</v>
      </c>
      <c r="B25" s="9">
        <f t="shared" si="19"/>
        <v>3.0100000000000002</v>
      </c>
      <c r="C25" s="9">
        <f t="shared" si="20"/>
        <v>9.8000000000000309E-2</v>
      </c>
      <c r="D25" s="4">
        <f t="shared" si="21"/>
        <v>9.6040000000000604E-3</v>
      </c>
      <c r="J25" s="18">
        <f t="shared" si="23"/>
        <v>0</v>
      </c>
      <c r="K25">
        <f t="shared" si="24"/>
        <v>0</v>
      </c>
      <c r="L25">
        <f t="shared" si="25"/>
        <v>0</v>
      </c>
      <c r="M25">
        <f t="shared" si="26"/>
        <v>0</v>
      </c>
      <c r="N25">
        <f t="shared" si="27"/>
        <v>0</v>
      </c>
      <c r="O25">
        <f t="shared" si="28"/>
        <v>0</v>
      </c>
      <c r="P25">
        <f t="shared" si="29"/>
        <v>0</v>
      </c>
      <c r="Q25">
        <f t="shared" si="30"/>
        <v>0</v>
      </c>
      <c r="R25">
        <f t="shared" si="31"/>
        <v>0</v>
      </c>
      <c r="S25">
        <f t="shared" si="32"/>
        <v>0</v>
      </c>
      <c r="T25">
        <f t="shared" si="33"/>
        <v>0</v>
      </c>
      <c r="U25">
        <f t="shared" si="34"/>
        <v>0</v>
      </c>
      <c r="V25">
        <f t="shared" si="35"/>
        <v>0</v>
      </c>
      <c r="W25">
        <f t="shared" si="36"/>
        <v>0</v>
      </c>
      <c r="X25">
        <f t="shared" si="37"/>
        <v>0</v>
      </c>
      <c r="Y25">
        <f t="shared" si="38"/>
        <v>0</v>
      </c>
      <c r="Z25">
        <f t="shared" si="39"/>
        <v>0</v>
      </c>
      <c r="AA25">
        <f t="shared" si="40"/>
        <v>0</v>
      </c>
      <c r="AB25">
        <f t="shared" si="41"/>
        <v>0</v>
      </c>
      <c r="AC25" s="16">
        <f t="shared" si="42"/>
        <v>1</v>
      </c>
    </row>
    <row r="26" spans="1:29" x14ac:dyDescent="0.25">
      <c r="A26" s="2">
        <v>14</v>
      </c>
      <c r="B26" s="9">
        <f t="shared" si="19"/>
        <v>2.8</v>
      </c>
      <c r="C26" s="9">
        <f t="shared" si="20"/>
        <v>-0.1120000000000001</v>
      </c>
      <c r="D26" s="4">
        <f t="shared" si="21"/>
        <v>1.2544000000000022E-2</v>
      </c>
      <c r="J26" s="18">
        <f t="shared" si="23"/>
        <v>0</v>
      </c>
      <c r="K26">
        <f t="shared" si="24"/>
        <v>0</v>
      </c>
      <c r="L26">
        <f t="shared" si="25"/>
        <v>0</v>
      </c>
      <c r="M26">
        <f t="shared" si="26"/>
        <v>0</v>
      </c>
      <c r="N26">
        <f t="shared" si="27"/>
        <v>0</v>
      </c>
      <c r="O26">
        <f t="shared" si="28"/>
        <v>0</v>
      </c>
      <c r="P26">
        <f t="shared" si="29"/>
        <v>0</v>
      </c>
      <c r="Q26">
        <f t="shared" si="30"/>
        <v>0</v>
      </c>
      <c r="R26">
        <f t="shared" si="31"/>
        <v>0</v>
      </c>
      <c r="S26">
        <f t="shared" si="32"/>
        <v>0</v>
      </c>
      <c r="T26">
        <f t="shared" si="33"/>
        <v>0</v>
      </c>
      <c r="U26">
        <f t="shared" si="34"/>
        <v>0</v>
      </c>
      <c r="V26">
        <f t="shared" si="35"/>
        <v>0</v>
      </c>
      <c r="W26">
        <f t="shared" si="36"/>
        <v>0</v>
      </c>
      <c r="X26">
        <f t="shared" si="37"/>
        <v>0</v>
      </c>
      <c r="Y26">
        <f t="shared" si="38"/>
        <v>0</v>
      </c>
      <c r="Z26">
        <f t="shared" si="39"/>
        <v>0</v>
      </c>
      <c r="AA26">
        <f t="shared" si="40"/>
        <v>0</v>
      </c>
      <c r="AB26">
        <f t="shared" si="41"/>
        <v>0</v>
      </c>
      <c r="AC26" s="16">
        <f t="shared" si="42"/>
        <v>0</v>
      </c>
    </row>
    <row r="27" spans="1:29" x14ac:dyDescent="0.25">
      <c r="A27" s="2">
        <v>13.25</v>
      </c>
      <c r="B27" s="9">
        <f t="shared" si="19"/>
        <v>2.65</v>
      </c>
      <c r="C27" s="9">
        <f t="shared" si="20"/>
        <v>-0.26200000000000001</v>
      </c>
      <c r="D27" s="4">
        <f t="shared" si="21"/>
        <v>6.8644000000000011E-2</v>
      </c>
      <c r="J27" s="18">
        <f t="shared" si="23"/>
        <v>0</v>
      </c>
      <c r="K27">
        <f t="shared" si="24"/>
        <v>0</v>
      </c>
      <c r="L27">
        <f t="shared" si="25"/>
        <v>0</v>
      </c>
      <c r="M27">
        <f t="shared" si="26"/>
        <v>0</v>
      </c>
      <c r="N27">
        <f t="shared" si="27"/>
        <v>0</v>
      </c>
      <c r="O27">
        <f t="shared" si="28"/>
        <v>0</v>
      </c>
      <c r="P27">
        <f t="shared" si="29"/>
        <v>0</v>
      </c>
      <c r="Q27">
        <f t="shared" si="30"/>
        <v>0</v>
      </c>
      <c r="R27">
        <f t="shared" si="31"/>
        <v>0</v>
      </c>
      <c r="S27">
        <f t="shared" si="32"/>
        <v>0</v>
      </c>
      <c r="T27">
        <f t="shared" si="33"/>
        <v>0</v>
      </c>
      <c r="U27">
        <f t="shared" si="34"/>
        <v>0</v>
      </c>
      <c r="V27">
        <f t="shared" si="35"/>
        <v>0</v>
      </c>
      <c r="W27">
        <f t="shared" si="36"/>
        <v>0</v>
      </c>
      <c r="X27">
        <f t="shared" si="37"/>
        <v>0</v>
      </c>
      <c r="Y27">
        <f t="shared" si="38"/>
        <v>0</v>
      </c>
      <c r="Z27">
        <f t="shared" si="39"/>
        <v>0</v>
      </c>
      <c r="AA27">
        <f t="shared" si="40"/>
        <v>0</v>
      </c>
      <c r="AB27">
        <f t="shared" si="41"/>
        <v>0</v>
      </c>
      <c r="AC27" s="16">
        <f t="shared" si="42"/>
        <v>0</v>
      </c>
    </row>
    <row r="28" spans="1:29" x14ac:dyDescent="0.25">
      <c r="A28" s="2">
        <v>14.5</v>
      </c>
      <c r="B28" s="9">
        <f t="shared" si="19"/>
        <v>2.9</v>
      </c>
      <c r="C28" s="9">
        <f t="shared" si="20"/>
        <v>-1.2000000000000011E-2</v>
      </c>
      <c r="D28" s="4">
        <f t="shared" si="21"/>
        <v>1.4400000000000025E-4</v>
      </c>
      <c r="J28" s="18">
        <f t="shared" si="23"/>
        <v>0</v>
      </c>
      <c r="K28">
        <f t="shared" si="24"/>
        <v>0</v>
      </c>
      <c r="L28">
        <f t="shared" si="25"/>
        <v>0</v>
      </c>
      <c r="M28">
        <f t="shared" si="26"/>
        <v>0</v>
      </c>
      <c r="N28">
        <f t="shared" si="27"/>
        <v>0</v>
      </c>
      <c r="O28">
        <f t="shared" si="28"/>
        <v>0</v>
      </c>
      <c r="P28">
        <f t="shared" si="29"/>
        <v>0</v>
      </c>
      <c r="Q28">
        <f t="shared" si="30"/>
        <v>0</v>
      </c>
      <c r="R28">
        <f t="shared" si="31"/>
        <v>1</v>
      </c>
      <c r="S28">
        <f t="shared" si="32"/>
        <v>0</v>
      </c>
      <c r="T28">
        <f t="shared" si="33"/>
        <v>0</v>
      </c>
      <c r="U28">
        <f t="shared" si="34"/>
        <v>0</v>
      </c>
      <c r="V28">
        <f t="shared" si="35"/>
        <v>0</v>
      </c>
      <c r="W28">
        <f t="shared" si="36"/>
        <v>0</v>
      </c>
      <c r="X28">
        <f t="shared" si="37"/>
        <v>0</v>
      </c>
      <c r="Y28">
        <f t="shared" si="38"/>
        <v>0</v>
      </c>
      <c r="Z28">
        <f t="shared" si="39"/>
        <v>0</v>
      </c>
      <c r="AA28">
        <f t="shared" si="40"/>
        <v>0</v>
      </c>
      <c r="AB28">
        <f t="shared" si="41"/>
        <v>0</v>
      </c>
      <c r="AC28" s="16">
        <f t="shared" si="42"/>
        <v>0</v>
      </c>
    </row>
    <row r="29" spans="1:29" x14ac:dyDescent="0.25">
      <c r="A29" s="2">
        <v>14.97</v>
      </c>
      <c r="B29" s="9">
        <f t="shared" si="19"/>
        <v>2.9940000000000002</v>
      </c>
      <c r="C29" s="9">
        <f t="shared" si="20"/>
        <v>8.2000000000000295E-2</v>
      </c>
      <c r="D29" s="4">
        <f t="shared" si="21"/>
        <v>6.7240000000000485E-3</v>
      </c>
      <c r="J29" s="18">
        <f t="shared" si="23"/>
        <v>0</v>
      </c>
      <c r="K29">
        <f t="shared" si="24"/>
        <v>0</v>
      </c>
      <c r="L29">
        <f t="shared" si="25"/>
        <v>0</v>
      </c>
      <c r="M29">
        <f t="shared" si="26"/>
        <v>0</v>
      </c>
      <c r="N29">
        <f t="shared" si="27"/>
        <v>0</v>
      </c>
      <c r="O29">
        <f t="shared" si="28"/>
        <v>0</v>
      </c>
      <c r="P29">
        <f t="shared" si="29"/>
        <v>0</v>
      </c>
      <c r="Q29">
        <f t="shared" si="30"/>
        <v>0</v>
      </c>
      <c r="R29">
        <f t="shared" si="31"/>
        <v>0</v>
      </c>
      <c r="S29">
        <f t="shared" si="32"/>
        <v>0</v>
      </c>
      <c r="T29">
        <f t="shared" si="33"/>
        <v>0</v>
      </c>
      <c r="U29">
        <f t="shared" si="34"/>
        <v>0</v>
      </c>
      <c r="V29">
        <f t="shared" si="35"/>
        <v>0</v>
      </c>
      <c r="W29">
        <f t="shared" si="36"/>
        <v>0</v>
      </c>
      <c r="X29">
        <f t="shared" si="37"/>
        <v>0</v>
      </c>
      <c r="Y29">
        <f t="shared" si="38"/>
        <v>0</v>
      </c>
      <c r="Z29">
        <f t="shared" si="39"/>
        <v>0</v>
      </c>
      <c r="AA29">
        <f t="shared" si="40"/>
        <v>0</v>
      </c>
      <c r="AB29">
        <f t="shared" si="41"/>
        <v>1</v>
      </c>
      <c r="AC29" s="16">
        <f t="shared" si="42"/>
        <v>0</v>
      </c>
    </row>
    <row r="30" spans="1:29" x14ac:dyDescent="0.25">
      <c r="A30" s="2">
        <v>14.69</v>
      </c>
      <c r="B30" s="9">
        <f t="shared" si="19"/>
        <v>2.9379999999999997</v>
      </c>
      <c r="C30" s="9">
        <f t="shared" si="20"/>
        <v>2.5999999999999801E-2</v>
      </c>
      <c r="D30" s="4">
        <f t="shared" si="21"/>
        <v>6.7599999999998965E-4</v>
      </c>
      <c r="J30" s="18">
        <f t="shared" si="23"/>
        <v>0</v>
      </c>
      <c r="K30">
        <f t="shared" si="24"/>
        <v>0</v>
      </c>
      <c r="L30">
        <f t="shared" si="25"/>
        <v>0</v>
      </c>
      <c r="M30">
        <f t="shared" si="26"/>
        <v>0</v>
      </c>
      <c r="N30">
        <f t="shared" si="27"/>
        <v>0</v>
      </c>
      <c r="O30">
        <f t="shared" si="28"/>
        <v>0</v>
      </c>
      <c r="P30">
        <f t="shared" si="29"/>
        <v>0</v>
      </c>
      <c r="Q30">
        <f t="shared" si="30"/>
        <v>0</v>
      </c>
      <c r="R30">
        <f t="shared" si="31"/>
        <v>0</v>
      </c>
      <c r="S30">
        <f t="shared" si="32"/>
        <v>0</v>
      </c>
      <c r="T30">
        <f t="shared" si="33"/>
        <v>0</v>
      </c>
      <c r="U30">
        <f t="shared" si="34"/>
        <v>0</v>
      </c>
      <c r="V30">
        <f t="shared" si="35"/>
        <v>1</v>
      </c>
      <c r="W30">
        <f t="shared" si="36"/>
        <v>0</v>
      </c>
      <c r="X30">
        <f t="shared" si="37"/>
        <v>0</v>
      </c>
      <c r="Y30">
        <f t="shared" si="38"/>
        <v>0</v>
      </c>
      <c r="Z30">
        <f t="shared" si="39"/>
        <v>0</v>
      </c>
      <c r="AA30">
        <f t="shared" si="40"/>
        <v>0</v>
      </c>
      <c r="AB30">
        <f t="shared" si="41"/>
        <v>0</v>
      </c>
      <c r="AC30" s="16">
        <f t="shared" si="42"/>
        <v>0</v>
      </c>
    </row>
    <row r="31" spans="1:29" x14ac:dyDescent="0.25">
      <c r="A31" s="2">
        <v>14.37</v>
      </c>
      <c r="B31" s="9">
        <f t="shared" si="19"/>
        <v>2.8739999999999997</v>
      </c>
      <c r="C31" s="9">
        <f t="shared" si="20"/>
        <v>-3.8000000000000256E-2</v>
      </c>
      <c r="D31" s="4">
        <f t="shared" si="21"/>
        <v>1.4440000000000195E-3</v>
      </c>
      <c r="J31" s="18">
        <f t="shared" si="23"/>
        <v>0</v>
      </c>
      <c r="K31">
        <f t="shared" si="24"/>
        <v>0</v>
      </c>
      <c r="L31">
        <f t="shared" si="25"/>
        <v>0</v>
      </c>
      <c r="M31">
        <f t="shared" si="26"/>
        <v>0</v>
      </c>
      <c r="N31">
        <f t="shared" si="27"/>
        <v>0</v>
      </c>
      <c r="O31">
        <f t="shared" si="28"/>
        <v>0</v>
      </c>
      <c r="P31">
        <f t="shared" si="29"/>
        <v>1</v>
      </c>
      <c r="Q31">
        <f t="shared" si="30"/>
        <v>0</v>
      </c>
      <c r="R31">
        <f t="shared" si="31"/>
        <v>0</v>
      </c>
      <c r="S31">
        <f t="shared" si="32"/>
        <v>0</v>
      </c>
      <c r="T31">
        <f t="shared" si="33"/>
        <v>0</v>
      </c>
      <c r="U31">
        <f t="shared" si="34"/>
        <v>0</v>
      </c>
      <c r="V31">
        <f t="shared" si="35"/>
        <v>0</v>
      </c>
      <c r="W31">
        <f t="shared" si="36"/>
        <v>0</v>
      </c>
      <c r="X31">
        <f t="shared" si="37"/>
        <v>0</v>
      </c>
      <c r="Y31">
        <f t="shared" si="38"/>
        <v>0</v>
      </c>
      <c r="Z31">
        <f t="shared" si="39"/>
        <v>0</v>
      </c>
      <c r="AA31">
        <f t="shared" si="40"/>
        <v>0</v>
      </c>
      <c r="AB31">
        <f t="shared" si="41"/>
        <v>0</v>
      </c>
      <c r="AC31" s="16">
        <f t="shared" si="42"/>
        <v>0</v>
      </c>
    </row>
    <row r="32" spans="1:29" x14ac:dyDescent="0.25">
      <c r="A32" s="2">
        <v>15.19</v>
      </c>
      <c r="B32" s="9">
        <f t="shared" si="19"/>
        <v>3.0379999999999998</v>
      </c>
      <c r="C32" s="9">
        <f t="shared" si="20"/>
        <v>0.12599999999999989</v>
      </c>
      <c r="D32" s="4">
        <f t="shared" si="21"/>
        <v>1.5875999999999973E-2</v>
      </c>
      <c r="J32" s="18">
        <f t="shared" si="23"/>
        <v>0</v>
      </c>
      <c r="K32">
        <f t="shared" si="24"/>
        <v>0</v>
      </c>
      <c r="L32">
        <f t="shared" si="25"/>
        <v>0</v>
      </c>
      <c r="M32">
        <f t="shared" si="26"/>
        <v>0</v>
      </c>
      <c r="N32">
        <f t="shared" si="27"/>
        <v>0</v>
      </c>
      <c r="O32">
        <f t="shared" si="28"/>
        <v>0</v>
      </c>
      <c r="P32">
        <f t="shared" si="29"/>
        <v>0</v>
      </c>
      <c r="Q32">
        <f t="shared" si="30"/>
        <v>0</v>
      </c>
      <c r="R32">
        <f t="shared" si="31"/>
        <v>0</v>
      </c>
      <c r="S32">
        <f t="shared" si="32"/>
        <v>0</v>
      </c>
      <c r="T32">
        <f t="shared" si="33"/>
        <v>0</v>
      </c>
      <c r="U32">
        <f t="shared" si="34"/>
        <v>0</v>
      </c>
      <c r="V32">
        <f t="shared" si="35"/>
        <v>0</v>
      </c>
      <c r="W32">
        <f t="shared" si="36"/>
        <v>0</v>
      </c>
      <c r="X32">
        <f t="shared" si="37"/>
        <v>0</v>
      </c>
      <c r="Y32">
        <f t="shared" si="38"/>
        <v>0</v>
      </c>
      <c r="Z32">
        <f t="shared" si="39"/>
        <v>0</v>
      </c>
      <c r="AA32">
        <f t="shared" si="40"/>
        <v>0</v>
      </c>
      <c r="AB32">
        <f t="shared" si="41"/>
        <v>0</v>
      </c>
      <c r="AC32" s="16">
        <f t="shared" si="42"/>
        <v>0</v>
      </c>
    </row>
    <row r="33" spans="1:29" x14ac:dyDescent="0.25">
      <c r="A33" s="2">
        <v>15.24</v>
      </c>
      <c r="B33" s="9">
        <f t="shared" si="19"/>
        <v>3.048</v>
      </c>
      <c r="C33" s="9">
        <f t="shared" si="20"/>
        <v>0.13600000000000012</v>
      </c>
      <c r="D33" s="4">
        <f t="shared" si="21"/>
        <v>1.8496000000000033E-2</v>
      </c>
      <c r="J33" s="18">
        <f t="shared" si="23"/>
        <v>0</v>
      </c>
      <c r="K33">
        <f t="shared" si="24"/>
        <v>0</v>
      </c>
      <c r="L33">
        <f t="shared" si="25"/>
        <v>0</v>
      </c>
      <c r="M33">
        <f t="shared" si="26"/>
        <v>0</v>
      </c>
      <c r="N33">
        <f t="shared" si="27"/>
        <v>0</v>
      </c>
      <c r="O33">
        <f t="shared" si="28"/>
        <v>0</v>
      </c>
      <c r="P33">
        <f t="shared" si="29"/>
        <v>0</v>
      </c>
      <c r="Q33">
        <f t="shared" si="30"/>
        <v>0</v>
      </c>
      <c r="R33">
        <f t="shared" si="31"/>
        <v>0</v>
      </c>
      <c r="S33">
        <f t="shared" si="32"/>
        <v>0</v>
      </c>
      <c r="T33">
        <f t="shared" si="33"/>
        <v>0</v>
      </c>
      <c r="U33">
        <f t="shared" si="34"/>
        <v>0</v>
      </c>
      <c r="V33">
        <f t="shared" si="35"/>
        <v>0</v>
      </c>
      <c r="W33">
        <f t="shared" si="36"/>
        <v>0</v>
      </c>
      <c r="X33">
        <f t="shared" si="37"/>
        <v>0</v>
      </c>
      <c r="Y33">
        <f t="shared" si="38"/>
        <v>0</v>
      </c>
      <c r="Z33">
        <f t="shared" si="39"/>
        <v>0</v>
      </c>
      <c r="AA33">
        <f t="shared" si="40"/>
        <v>0</v>
      </c>
      <c r="AB33">
        <f t="shared" si="41"/>
        <v>0</v>
      </c>
      <c r="AC33" s="16">
        <f t="shared" si="42"/>
        <v>0</v>
      </c>
    </row>
    <row r="34" spans="1:29" x14ac:dyDescent="0.25">
      <c r="A34" s="2">
        <v>15.12</v>
      </c>
      <c r="B34" s="9">
        <f t="shared" si="19"/>
        <v>3.024</v>
      </c>
      <c r="C34" s="9">
        <f t="shared" si="20"/>
        <v>0.1120000000000001</v>
      </c>
      <c r="D34" s="4">
        <f t="shared" si="21"/>
        <v>1.2544000000000022E-2</v>
      </c>
      <c r="J34" s="18">
        <f t="shared" si="23"/>
        <v>0</v>
      </c>
      <c r="K34">
        <f t="shared" si="24"/>
        <v>0</v>
      </c>
      <c r="L34">
        <f t="shared" si="25"/>
        <v>0</v>
      </c>
      <c r="M34">
        <f t="shared" si="26"/>
        <v>0</v>
      </c>
      <c r="N34">
        <f t="shared" si="27"/>
        <v>0</v>
      </c>
      <c r="O34">
        <f t="shared" si="28"/>
        <v>0</v>
      </c>
      <c r="P34">
        <f t="shared" si="29"/>
        <v>0</v>
      </c>
      <c r="Q34">
        <f t="shared" si="30"/>
        <v>0</v>
      </c>
      <c r="R34">
        <f t="shared" si="31"/>
        <v>0</v>
      </c>
      <c r="S34">
        <f t="shared" si="32"/>
        <v>0</v>
      </c>
      <c r="T34">
        <f t="shared" si="33"/>
        <v>0</v>
      </c>
      <c r="U34">
        <f t="shared" si="34"/>
        <v>0</v>
      </c>
      <c r="V34">
        <f t="shared" si="35"/>
        <v>0</v>
      </c>
      <c r="W34">
        <f t="shared" si="36"/>
        <v>0</v>
      </c>
      <c r="X34">
        <f t="shared" si="37"/>
        <v>0</v>
      </c>
      <c r="Y34">
        <f t="shared" si="38"/>
        <v>0</v>
      </c>
      <c r="Z34">
        <f t="shared" si="39"/>
        <v>0</v>
      </c>
      <c r="AA34">
        <f t="shared" si="40"/>
        <v>0</v>
      </c>
      <c r="AB34">
        <f t="shared" si="41"/>
        <v>0</v>
      </c>
      <c r="AC34" s="16">
        <f t="shared" si="42"/>
        <v>0</v>
      </c>
    </row>
    <row r="35" spans="1:29" x14ac:dyDescent="0.25">
      <c r="A35" s="2">
        <v>14.16</v>
      </c>
      <c r="B35" s="9">
        <f t="shared" si="19"/>
        <v>2.8319999999999999</v>
      </c>
      <c r="C35" s="9">
        <f t="shared" si="20"/>
        <v>-8.0000000000000071E-2</v>
      </c>
      <c r="D35" s="4">
        <f t="shared" si="21"/>
        <v>6.4000000000000116E-3</v>
      </c>
      <c r="J35" s="18">
        <f t="shared" si="23"/>
        <v>0</v>
      </c>
      <c r="K35">
        <f t="shared" si="24"/>
        <v>1</v>
      </c>
      <c r="L35">
        <f t="shared" si="25"/>
        <v>0</v>
      </c>
      <c r="M35">
        <f t="shared" si="26"/>
        <v>0</v>
      </c>
      <c r="N35">
        <f t="shared" si="27"/>
        <v>0</v>
      </c>
      <c r="O35">
        <f t="shared" si="28"/>
        <v>0</v>
      </c>
      <c r="P35">
        <f t="shared" si="29"/>
        <v>0</v>
      </c>
      <c r="Q35">
        <f t="shared" si="30"/>
        <v>0</v>
      </c>
      <c r="R35">
        <f t="shared" si="31"/>
        <v>0</v>
      </c>
      <c r="S35">
        <f t="shared" si="32"/>
        <v>0</v>
      </c>
      <c r="T35">
        <f t="shared" si="33"/>
        <v>0</v>
      </c>
      <c r="U35">
        <f t="shared" si="34"/>
        <v>0</v>
      </c>
      <c r="V35">
        <f t="shared" si="35"/>
        <v>0</v>
      </c>
      <c r="W35">
        <f t="shared" si="36"/>
        <v>0</v>
      </c>
      <c r="X35">
        <f t="shared" si="37"/>
        <v>0</v>
      </c>
      <c r="Y35">
        <f t="shared" si="38"/>
        <v>0</v>
      </c>
      <c r="Z35">
        <f t="shared" si="39"/>
        <v>0</v>
      </c>
      <c r="AA35">
        <f t="shared" si="40"/>
        <v>0</v>
      </c>
      <c r="AB35">
        <f t="shared" si="41"/>
        <v>0</v>
      </c>
      <c r="AC35" s="16">
        <f t="shared" si="42"/>
        <v>0</v>
      </c>
    </row>
    <row r="36" spans="1:29" x14ac:dyDescent="0.25">
      <c r="A36" s="2">
        <v>14.4</v>
      </c>
      <c r="B36" s="9">
        <f t="shared" si="19"/>
        <v>2.88</v>
      </c>
      <c r="C36" s="9">
        <f t="shared" si="20"/>
        <v>-3.2000000000000028E-2</v>
      </c>
      <c r="D36" s="4">
        <f t="shared" si="21"/>
        <v>1.0240000000000019E-3</v>
      </c>
      <c r="J36" s="18">
        <f t="shared" si="23"/>
        <v>0</v>
      </c>
      <c r="K36">
        <f t="shared" si="24"/>
        <v>0</v>
      </c>
      <c r="L36">
        <f t="shared" si="25"/>
        <v>0</v>
      </c>
      <c r="M36">
        <f t="shared" si="26"/>
        <v>0</v>
      </c>
      <c r="N36">
        <f t="shared" si="27"/>
        <v>0</v>
      </c>
      <c r="O36">
        <f t="shared" si="28"/>
        <v>0</v>
      </c>
      <c r="P36">
        <f t="shared" si="29"/>
        <v>1</v>
      </c>
      <c r="Q36">
        <f t="shared" si="30"/>
        <v>0</v>
      </c>
      <c r="R36">
        <f t="shared" si="31"/>
        <v>0</v>
      </c>
      <c r="S36">
        <f t="shared" si="32"/>
        <v>0</v>
      </c>
      <c r="T36">
        <f t="shared" si="33"/>
        <v>0</v>
      </c>
      <c r="U36">
        <f t="shared" si="34"/>
        <v>0</v>
      </c>
      <c r="V36">
        <f t="shared" si="35"/>
        <v>0</v>
      </c>
      <c r="W36">
        <f t="shared" si="36"/>
        <v>0</v>
      </c>
      <c r="X36">
        <f t="shared" si="37"/>
        <v>0</v>
      </c>
      <c r="Y36">
        <f t="shared" si="38"/>
        <v>0</v>
      </c>
      <c r="Z36">
        <f t="shared" si="39"/>
        <v>0</v>
      </c>
      <c r="AA36">
        <f t="shared" si="40"/>
        <v>0</v>
      </c>
      <c r="AB36">
        <f t="shared" si="41"/>
        <v>0</v>
      </c>
      <c r="AC36" s="16">
        <f t="shared" si="42"/>
        <v>0</v>
      </c>
    </row>
    <row r="37" spans="1:29" x14ac:dyDescent="0.25">
      <c r="A37" s="2">
        <v>14.32</v>
      </c>
      <c r="B37" s="9">
        <f t="shared" si="19"/>
        <v>2.8639999999999999</v>
      </c>
      <c r="C37" s="9">
        <f t="shared" si="20"/>
        <v>-4.8000000000000043E-2</v>
      </c>
      <c r="D37" s="4">
        <f t="shared" si="21"/>
        <v>2.304000000000004E-3</v>
      </c>
      <c r="J37" s="18">
        <f t="shared" si="23"/>
        <v>0</v>
      </c>
      <c r="K37">
        <f t="shared" si="24"/>
        <v>0</v>
      </c>
      <c r="L37">
        <f t="shared" si="25"/>
        <v>0</v>
      </c>
      <c r="M37">
        <f t="shared" si="26"/>
        <v>0</v>
      </c>
      <c r="N37">
        <f t="shared" si="27"/>
        <v>0</v>
      </c>
      <c r="O37">
        <f t="shared" si="28"/>
        <v>1</v>
      </c>
      <c r="P37">
        <f t="shared" si="29"/>
        <v>0</v>
      </c>
      <c r="Q37">
        <f t="shared" si="30"/>
        <v>0</v>
      </c>
      <c r="R37">
        <f t="shared" si="31"/>
        <v>0</v>
      </c>
      <c r="S37">
        <f t="shared" si="32"/>
        <v>0</v>
      </c>
      <c r="T37">
        <f t="shared" si="33"/>
        <v>0</v>
      </c>
      <c r="U37">
        <f t="shared" si="34"/>
        <v>0</v>
      </c>
      <c r="V37">
        <f t="shared" si="35"/>
        <v>0</v>
      </c>
      <c r="W37">
        <f t="shared" si="36"/>
        <v>0</v>
      </c>
      <c r="X37">
        <f t="shared" si="37"/>
        <v>0</v>
      </c>
      <c r="Y37">
        <f t="shared" si="38"/>
        <v>0</v>
      </c>
      <c r="Z37">
        <f t="shared" si="39"/>
        <v>0</v>
      </c>
      <c r="AA37">
        <f t="shared" si="40"/>
        <v>0</v>
      </c>
      <c r="AB37">
        <f t="shared" si="41"/>
        <v>0</v>
      </c>
      <c r="AC37" s="16">
        <f t="shared" si="42"/>
        <v>0</v>
      </c>
    </row>
    <row r="38" spans="1:29" x14ac:dyDescent="0.25">
      <c r="A38" s="2">
        <v>14.75</v>
      </c>
      <c r="B38" s="9">
        <f t="shared" si="19"/>
        <v>2.95</v>
      </c>
      <c r="C38" s="9">
        <f t="shared" si="20"/>
        <v>3.8000000000000256E-2</v>
      </c>
      <c r="D38" s="4">
        <f t="shared" si="21"/>
        <v>1.4440000000000195E-3</v>
      </c>
      <c r="J38" s="18">
        <f t="shared" si="23"/>
        <v>0</v>
      </c>
      <c r="K38">
        <f t="shared" si="24"/>
        <v>0</v>
      </c>
      <c r="L38">
        <f t="shared" si="25"/>
        <v>0</v>
      </c>
      <c r="M38">
        <f t="shared" si="26"/>
        <v>0</v>
      </c>
      <c r="N38">
        <f t="shared" si="27"/>
        <v>0</v>
      </c>
      <c r="O38">
        <f t="shared" si="28"/>
        <v>0</v>
      </c>
      <c r="P38">
        <f t="shared" si="29"/>
        <v>0</v>
      </c>
      <c r="Q38">
        <f t="shared" si="30"/>
        <v>0</v>
      </c>
      <c r="R38">
        <f t="shared" si="31"/>
        <v>0</v>
      </c>
      <c r="S38">
        <f t="shared" si="32"/>
        <v>0</v>
      </c>
      <c r="T38">
        <f t="shared" si="33"/>
        <v>0</v>
      </c>
      <c r="U38">
        <f t="shared" si="34"/>
        <v>0</v>
      </c>
      <c r="V38">
        <f t="shared" si="35"/>
        <v>0</v>
      </c>
      <c r="W38">
        <f t="shared" si="36"/>
        <v>1</v>
      </c>
      <c r="X38">
        <f t="shared" si="37"/>
        <v>0</v>
      </c>
      <c r="Y38">
        <f t="shared" si="38"/>
        <v>0</v>
      </c>
      <c r="Z38">
        <f t="shared" si="39"/>
        <v>0</v>
      </c>
      <c r="AA38">
        <f t="shared" si="40"/>
        <v>0</v>
      </c>
      <c r="AB38">
        <f t="shared" si="41"/>
        <v>0</v>
      </c>
      <c r="AC38" s="16">
        <f t="shared" si="42"/>
        <v>0</v>
      </c>
    </row>
    <row r="39" spans="1:29" x14ac:dyDescent="0.25">
      <c r="A39" s="2">
        <v>15.79</v>
      </c>
      <c r="B39" s="9">
        <f t="shared" si="19"/>
        <v>3.1579999999999999</v>
      </c>
      <c r="C39" s="9">
        <f t="shared" si="20"/>
        <v>0.246</v>
      </c>
      <c r="D39" s="4">
        <f t="shared" si="21"/>
        <v>6.0516E-2</v>
      </c>
      <c r="J39" s="18">
        <f t="shared" si="23"/>
        <v>0</v>
      </c>
      <c r="K39">
        <f t="shared" si="24"/>
        <v>0</v>
      </c>
      <c r="L39">
        <f t="shared" si="25"/>
        <v>0</v>
      </c>
      <c r="M39">
        <f t="shared" si="26"/>
        <v>0</v>
      </c>
      <c r="N39">
        <f t="shared" si="27"/>
        <v>0</v>
      </c>
      <c r="O39">
        <f t="shared" si="28"/>
        <v>0</v>
      </c>
      <c r="P39">
        <f t="shared" si="29"/>
        <v>0</v>
      </c>
      <c r="Q39">
        <f t="shared" si="30"/>
        <v>0</v>
      </c>
      <c r="R39">
        <f t="shared" si="31"/>
        <v>0</v>
      </c>
      <c r="S39">
        <f t="shared" si="32"/>
        <v>0</v>
      </c>
      <c r="T39">
        <f t="shared" si="33"/>
        <v>0</v>
      </c>
      <c r="U39">
        <f t="shared" si="34"/>
        <v>0</v>
      </c>
      <c r="V39">
        <f t="shared" si="35"/>
        <v>0</v>
      </c>
      <c r="W39">
        <f t="shared" si="36"/>
        <v>0</v>
      </c>
      <c r="X39">
        <f t="shared" si="37"/>
        <v>0</v>
      </c>
      <c r="Y39">
        <f t="shared" si="38"/>
        <v>0</v>
      </c>
      <c r="Z39">
        <f t="shared" si="39"/>
        <v>0</v>
      </c>
      <c r="AA39">
        <f t="shared" si="40"/>
        <v>0</v>
      </c>
      <c r="AB39">
        <f t="shared" si="41"/>
        <v>0</v>
      </c>
      <c r="AC39" s="16">
        <f t="shared" si="42"/>
        <v>0</v>
      </c>
    </row>
    <row r="40" spans="1:29" x14ac:dyDescent="0.25">
      <c r="A40" s="2">
        <v>14.1</v>
      </c>
      <c r="B40" s="9">
        <f t="shared" si="19"/>
        <v>2.82</v>
      </c>
      <c r="C40" s="9">
        <f t="shared" si="20"/>
        <v>-9.2000000000000082E-2</v>
      </c>
      <c r="D40" s="4">
        <f t="shared" si="21"/>
        <v>8.4640000000000149E-3</v>
      </c>
      <c r="J40" s="18">
        <f t="shared" si="23"/>
        <v>1</v>
      </c>
      <c r="K40">
        <f t="shared" si="24"/>
        <v>0</v>
      </c>
      <c r="L40">
        <f t="shared" si="25"/>
        <v>0</v>
      </c>
      <c r="M40">
        <f t="shared" si="26"/>
        <v>0</v>
      </c>
      <c r="N40">
        <f t="shared" si="27"/>
        <v>0</v>
      </c>
      <c r="O40">
        <f t="shared" si="28"/>
        <v>0</v>
      </c>
      <c r="P40">
        <f t="shared" si="29"/>
        <v>0</v>
      </c>
      <c r="Q40">
        <f t="shared" si="30"/>
        <v>0</v>
      </c>
      <c r="R40">
        <f t="shared" si="31"/>
        <v>0</v>
      </c>
      <c r="S40">
        <f t="shared" si="32"/>
        <v>0</v>
      </c>
      <c r="T40">
        <f t="shared" si="33"/>
        <v>0</v>
      </c>
      <c r="U40">
        <f t="shared" si="34"/>
        <v>0</v>
      </c>
      <c r="V40">
        <f t="shared" si="35"/>
        <v>0</v>
      </c>
      <c r="W40">
        <f t="shared" si="36"/>
        <v>0</v>
      </c>
      <c r="X40">
        <f t="shared" si="37"/>
        <v>0</v>
      </c>
      <c r="Y40">
        <f t="shared" si="38"/>
        <v>0</v>
      </c>
      <c r="Z40">
        <f t="shared" si="39"/>
        <v>0</v>
      </c>
      <c r="AA40">
        <f t="shared" si="40"/>
        <v>0</v>
      </c>
      <c r="AB40">
        <f t="shared" si="41"/>
        <v>0</v>
      </c>
      <c r="AC40" s="16">
        <f t="shared" si="42"/>
        <v>0</v>
      </c>
    </row>
    <row r="41" spans="1:29" x14ac:dyDescent="0.25">
      <c r="A41" s="2">
        <v>14.16</v>
      </c>
      <c r="B41" s="9">
        <f t="shared" si="19"/>
        <v>2.8319999999999999</v>
      </c>
      <c r="C41" s="9">
        <f t="shared" si="20"/>
        <v>-8.0000000000000071E-2</v>
      </c>
      <c r="D41" s="4">
        <f t="shared" si="21"/>
        <v>6.4000000000000116E-3</v>
      </c>
      <c r="J41" s="18">
        <f t="shared" si="23"/>
        <v>0</v>
      </c>
      <c r="K41">
        <f t="shared" si="24"/>
        <v>1</v>
      </c>
      <c r="L41">
        <f t="shared" si="25"/>
        <v>0</v>
      </c>
      <c r="M41">
        <f t="shared" si="26"/>
        <v>0</v>
      </c>
      <c r="N41">
        <f t="shared" si="27"/>
        <v>0</v>
      </c>
      <c r="O41">
        <f t="shared" si="28"/>
        <v>0</v>
      </c>
      <c r="P41">
        <f t="shared" si="29"/>
        <v>0</v>
      </c>
      <c r="Q41">
        <f t="shared" si="30"/>
        <v>0</v>
      </c>
      <c r="R41">
        <f t="shared" si="31"/>
        <v>0</v>
      </c>
      <c r="S41">
        <f t="shared" si="32"/>
        <v>0</v>
      </c>
      <c r="T41">
        <f t="shared" si="33"/>
        <v>0</v>
      </c>
      <c r="U41">
        <f t="shared" si="34"/>
        <v>0</v>
      </c>
      <c r="V41">
        <f t="shared" si="35"/>
        <v>0</v>
      </c>
      <c r="W41">
        <f t="shared" si="36"/>
        <v>0</v>
      </c>
      <c r="X41">
        <f t="shared" si="37"/>
        <v>0</v>
      </c>
      <c r="Y41">
        <f t="shared" si="38"/>
        <v>0</v>
      </c>
      <c r="Z41">
        <f t="shared" si="39"/>
        <v>0</v>
      </c>
      <c r="AA41">
        <f t="shared" si="40"/>
        <v>0</v>
      </c>
      <c r="AB41">
        <f t="shared" si="41"/>
        <v>0</v>
      </c>
      <c r="AC41" s="16">
        <f t="shared" si="42"/>
        <v>0</v>
      </c>
    </row>
    <row r="42" spans="1:29" x14ac:dyDescent="0.25">
      <c r="A42" s="2">
        <v>14.62</v>
      </c>
      <c r="B42" s="9">
        <f t="shared" si="19"/>
        <v>2.9239999999999999</v>
      </c>
      <c r="C42" s="9">
        <f t="shared" si="20"/>
        <v>1.2000000000000011E-2</v>
      </c>
      <c r="D42" s="4">
        <f t="shared" si="21"/>
        <v>1.4400000000000025E-4</v>
      </c>
      <c r="J42" s="18">
        <f t="shared" si="23"/>
        <v>0</v>
      </c>
      <c r="K42">
        <f t="shared" si="24"/>
        <v>0</v>
      </c>
      <c r="L42">
        <f t="shared" si="25"/>
        <v>0</v>
      </c>
      <c r="M42">
        <f t="shared" si="26"/>
        <v>0</v>
      </c>
      <c r="N42">
        <f t="shared" si="27"/>
        <v>0</v>
      </c>
      <c r="O42">
        <f t="shared" si="28"/>
        <v>0</v>
      </c>
      <c r="P42">
        <f t="shared" si="29"/>
        <v>0</v>
      </c>
      <c r="Q42">
        <f t="shared" si="30"/>
        <v>0</v>
      </c>
      <c r="R42">
        <f t="shared" si="31"/>
        <v>0</v>
      </c>
      <c r="S42">
        <f t="shared" si="32"/>
        <v>0</v>
      </c>
      <c r="T42">
        <f t="shared" si="33"/>
        <v>0</v>
      </c>
      <c r="U42">
        <f t="shared" si="34"/>
        <v>1</v>
      </c>
      <c r="V42">
        <f t="shared" si="35"/>
        <v>0</v>
      </c>
      <c r="W42">
        <f t="shared" si="36"/>
        <v>0</v>
      </c>
      <c r="X42">
        <f t="shared" si="37"/>
        <v>0</v>
      </c>
      <c r="Y42">
        <f t="shared" si="38"/>
        <v>0</v>
      </c>
      <c r="Z42">
        <f t="shared" si="39"/>
        <v>0</v>
      </c>
      <c r="AA42">
        <f t="shared" si="40"/>
        <v>0</v>
      </c>
      <c r="AB42">
        <f t="shared" si="41"/>
        <v>0</v>
      </c>
      <c r="AC42" s="16">
        <f t="shared" si="42"/>
        <v>0</v>
      </c>
    </row>
    <row r="43" spans="1:29" x14ac:dyDescent="0.25">
      <c r="A43" s="2">
        <v>14.24</v>
      </c>
      <c r="B43" s="9">
        <f t="shared" si="19"/>
        <v>2.8479999999999999</v>
      </c>
      <c r="C43" s="9">
        <f t="shared" si="20"/>
        <v>-6.4000000000000057E-2</v>
      </c>
      <c r="D43" s="4">
        <f t="shared" si="21"/>
        <v>4.0960000000000076E-3</v>
      </c>
      <c r="J43" s="18">
        <f t="shared" si="23"/>
        <v>0</v>
      </c>
      <c r="K43">
        <f t="shared" si="24"/>
        <v>0</v>
      </c>
      <c r="L43">
        <f t="shared" si="25"/>
        <v>0</v>
      </c>
      <c r="M43">
        <f t="shared" si="26"/>
        <v>1</v>
      </c>
      <c r="N43">
        <f t="shared" si="27"/>
        <v>0</v>
      </c>
      <c r="O43">
        <f t="shared" si="28"/>
        <v>0</v>
      </c>
      <c r="P43">
        <f t="shared" si="29"/>
        <v>0</v>
      </c>
      <c r="Q43">
        <f t="shared" si="30"/>
        <v>0</v>
      </c>
      <c r="R43">
        <f t="shared" si="31"/>
        <v>0</v>
      </c>
      <c r="S43">
        <f t="shared" si="32"/>
        <v>0</v>
      </c>
      <c r="T43">
        <f t="shared" si="33"/>
        <v>0</v>
      </c>
      <c r="U43">
        <f t="shared" si="34"/>
        <v>0</v>
      </c>
      <c r="V43">
        <f t="shared" si="35"/>
        <v>0</v>
      </c>
      <c r="W43">
        <f t="shared" si="36"/>
        <v>0</v>
      </c>
      <c r="X43">
        <f t="shared" si="37"/>
        <v>0</v>
      </c>
      <c r="Y43">
        <f t="shared" si="38"/>
        <v>0</v>
      </c>
      <c r="Z43">
        <f t="shared" si="39"/>
        <v>0</v>
      </c>
      <c r="AA43">
        <f t="shared" si="40"/>
        <v>0</v>
      </c>
      <c r="AB43">
        <f t="shared" si="41"/>
        <v>0</v>
      </c>
      <c r="AC43" s="16">
        <f t="shared" si="42"/>
        <v>0</v>
      </c>
    </row>
    <row r="44" spans="1:29" x14ac:dyDescent="0.25">
      <c r="A44" s="2">
        <v>14.47</v>
      </c>
      <c r="B44" s="9">
        <f t="shared" si="19"/>
        <v>2.8940000000000001</v>
      </c>
      <c r="C44" s="9">
        <f t="shared" si="20"/>
        <v>-1.7999999999999794E-2</v>
      </c>
      <c r="D44" s="4">
        <f t="shared" si="21"/>
        <v>3.2399999999999259E-4</v>
      </c>
      <c r="J44" s="18">
        <f t="shared" si="23"/>
        <v>0</v>
      </c>
      <c r="K44">
        <f t="shared" si="24"/>
        <v>0</v>
      </c>
      <c r="L44">
        <f t="shared" si="25"/>
        <v>0</v>
      </c>
      <c r="M44">
        <f t="shared" si="26"/>
        <v>0</v>
      </c>
      <c r="N44">
        <f t="shared" si="27"/>
        <v>0</v>
      </c>
      <c r="O44">
        <f t="shared" si="28"/>
        <v>0</v>
      </c>
      <c r="P44">
        <f t="shared" si="29"/>
        <v>0</v>
      </c>
      <c r="Q44">
        <f t="shared" si="30"/>
        <v>0</v>
      </c>
      <c r="R44">
        <f t="shared" si="31"/>
        <v>1</v>
      </c>
      <c r="S44">
        <f t="shared" si="32"/>
        <v>0</v>
      </c>
      <c r="T44">
        <f t="shared" si="33"/>
        <v>0</v>
      </c>
      <c r="U44">
        <f t="shared" si="34"/>
        <v>0</v>
      </c>
      <c r="V44">
        <f t="shared" si="35"/>
        <v>0</v>
      </c>
      <c r="W44">
        <f t="shared" si="36"/>
        <v>0</v>
      </c>
      <c r="X44">
        <f t="shared" si="37"/>
        <v>0</v>
      </c>
      <c r="Y44">
        <f t="shared" si="38"/>
        <v>0</v>
      </c>
      <c r="Z44">
        <f t="shared" si="39"/>
        <v>0</v>
      </c>
      <c r="AA44">
        <f t="shared" si="40"/>
        <v>0</v>
      </c>
      <c r="AB44">
        <f t="shared" si="41"/>
        <v>0</v>
      </c>
      <c r="AC44" s="16">
        <f t="shared" si="42"/>
        <v>0</v>
      </c>
    </row>
    <row r="45" spans="1:29" x14ac:dyDescent="0.25">
      <c r="A45" s="2">
        <v>14.57</v>
      </c>
      <c r="B45" s="9">
        <f t="shared" si="19"/>
        <v>2.9140000000000001</v>
      </c>
      <c r="C45" s="9">
        <f t="shared" si="20"/>
        <v>2.0000000000002238E-3</v>
      </c>
      <c r="D45" s="4">
        <f t="shared" si="21"/>
        <v>4.0000000000008951E-6</v>
      </c>
      <c r="J45" s="18">
        <f>IF(A45&gt;=-0.1,IF(A45&lt;-0.09,1,0),0)</f>
        <v>0</v>
      </c>
      <c r="K45">
        <f>IF(A45&gt;=-0.09,IF(A45&lt;-0.08,1,0),0)</f>
        <v>0</v>
      </c>
      <c r="L45">
        <f>IF(A45&gt;=-0.08,IF(A45&lt;-0.07,1,0),0)</f>
        <v>0</v>
      </c>
      <c r="M45">
        <f>IF(A45&gt;=-0.07,IF(A45&lt;-0.06,1,0),0)</f>
        <v>0</v>
      </c>
      <c r="N45">
        <f>IF(A45&gt;=-0.06,IF(A45&lt;-0.05,1,0),0)</f>
        <v>0</v>
      </c>
      <c r="O45">
        <f>IF(A45&gt;=-0.05,IF(A45&lt;-0.04,1,0),0)</f>
        <v>0</v>
      </c>
      <c r="P45">
        <f>IF(A45&gt;=-0.04,IF(A45&lt;-0.03,1,0),0)</f>
        <v>0</v>
      </c>
      <c r="Q45">
        <f>IF(A45&gt;=-0.03,IF(A45&lt;-0.02,1,0),0)</f>
        <v>0</v>
      </c>
      <c r="R45">
        <f>IF(A45&gt;=-0.02,IF(A45&lt;-0.01,1,0),0)</f>
        <v>0</v>
      </c>
      <c r="S45">
        <f>IF(A45&gt;=-0.01,IF(A45&lt;0,1,0),0)</f>
        <v>0</v>
      </c>
      <c r="T45">
        <f>IF(A45&gt;=0,IF(A45&lt;0.01,1,0),0)</f>
        <v>0</v>
      </c>
      <c r="U45">
        <f>IF(A45&gt;=0.01,IF(A45&lt;0.02,1,0),0)</f>
        <v>0</v>
      </c>
      <c r="V45">
        <f>IF(A45&gt;=0.02,IF(A45&lt;0.03,1,0),0)</f>
        <v>0</v>
      </c>
      <c r="W45">
        <f>IF(A45&gt;=0.03,IF(A45&lt;0.04,1,0),0)</f>
        <v>0</v>
      </c>
      <c r="X45">
        <f>IF(A45&gt;=0.04,IF(A45&lt;0.05,1,0),0)</f>
        <v>0</v>
      </c>
      <c r="Y45">
        <f>IF(A45&gt;=0.05,IF(A45&lt;0.06,1,0),0)</f>
        <v>0</v>
      </c>
      <c r="Z45">
        <f>IF(A45&gt;=0.06,IF(A45&lt;0.07,1,0),0)</f>
        <v>0</v>
      </c>
      <c r="AA45">
        <f>IF(A45&gt;=0.07,IF(A45&lt;0.08,1,0),0)</f>
        <v>0</v>
      </c>
      <c r="AB45">
        <f>IF(A45&gt;=0.08,IF(A45&lt;0.09,1,0),0)</f>
        <v>0</v>
      </c>
      <c r="AC45" s="16">
        <f>IF(A45&gt;=0.09,IF(A45&lt;0.1,1,0),0)</f>
        <v>0</v>
      </c>
    </row>
    <row r="46" spans="1:29" x14ac:dyDescent="0.25">
      <c r="A46" s="2">
        <v>14.72</v>
      </c>
      <c r="B46" s="9">
        <f t="shared" si="19"/>
        <v>2.944</v>
      </c>
      <c r="C46" s="9">
        <f t="shared" si="20"/>
        <v>3.2000000000000028E-2</v>
      </c>
      <c r="D46" s="4">
        <f t="shared" si="21"/>
        <v>1.0240000000000019E-3</v>
      </c>
      <c r="J46" s="18">
        <f>IF(A46&gt;=-0.1,IF(A46&lt;-0.09,1,0),0)</f>
        <v>0</v>
      </c>
      <c r="K46">
        <f>IF(A46&gt;=-0.09,IF(A46&lt;-0.08,1,0),0)</f>
        <v>0</v>
      </c>
      <c r="L46">
        <f>IF(A46&gt;=-0.08,IF(A46&lt;-0.07,1,0),0)</f>
        <v>0</v>
      </c>
      <c r="M46">
        <f>IF(A46&gt;=-0.07,IF(A46&lt;-0.06,1,0),0)</f>
        <v>0</v>
      </c>
      <c r="N46">
        <f>IF(A46&gt;=-0.06,IF(A46&lt;-0.05,1,0),0)</f>
        <v>0</v>
      </c>
      <c r="O46">
        <f>IF(A46&gt;=-0.05,IF(A46&lt;-0.04,1,0),0)</f>
        <v>0</v>
      </c>
      <c r="P46">
        <f>IF(A46&gt;=-0.04,IF(A46&lt;-0.03,1,0),0)</f>
        <v>0</v>
      </c>
      <c r="Q46">
        <f>IF(A46&gt;=-0.03,IF(A46&lt;-0.02,1,0),0)</f>
        <v>0</v>
      </c>
      <c r="R46">
        <f>IF(A46&gt;=-0.02,IF(A46&lt;-0.01,1,0),0)</f>
        <v>0</v>
      </c>
      <c r="S46">
        <f>IF(A46&gt;=-0.01,IF(A46&lt;0,1,0),0)</f>
        <v>0</v>
      </c>
      <c r="T46">
        <f>IF(A46&gt;=0,IF(A46&lt;0.01,1,0),0)</f>
        <v>0</v>
      </c>
      <c r="U46">
        <f>IF(A46&gt;=0.01,IF(A46&lt;0.02,1,0),0)</f>
        <v>0</v>
      </c>
      <c r="V46">
        <f>IF(A46&gt;=0.02,IF(A46&lt;0.03,1,0),0)</f>
        <v>0</v>
      </c>
      <c r="W46">
        <f>IF(A46&gt;=0.03,IF(A46&lt;0.04,1,0),0)</f>
        <v>0</v>
      </c>
      <c r="X46">
        <f>IF(A46&gt;=0.04,IF(A46&lt;0.05,1,0),0)</f>
        <v>0</v>
      </c>
      <c r="Y46">
        <f>IF(A46&gt;=0.05,IF(A46&lt;0.06,1,0),0)</f>
        <v>0</v>
      </c>
      <c r="Z46">
        <f>IF(A46&gt;=0.06,IF(A46&lt;0.07,1,0),0)</f>
        <v>0</v>
      </c>
      <c r="AA46">
        <f>IF(A46&gt;=0.07,IF(A46&lt;0.08,1,0),0)</f>
        <v>0</v>
      </c>
      <c r="AB46">
        <f>IF(A46&gt;=0.08,IF(A46&lt;0.09,1,0),0)</f>
        <v>0</v>
      </c>
      <c r="AC46" s="16">
        <f>IF(A46&gt;=0.09,IF(A46&lt;0.1,1,0),0)</f>
        <v>0</v>
      </c>
    </row>
    <row r="47" spans="1:29" x14ac:dyDescent="0.25">
      <c r="A47" s="2">
        <v>14.35</v>
      </c>
      <c r="B47" s="9">
        <f t="shared" si="19"/>
        <v>2.87</v>
      </c>
      <c r="C47" s="9">
        <f t="shared" si="20"/>
        <v>-4.1999999999999815E-2</v>
      </c>
      <c r="D47" s="4">
        <f t="shared" si="21"/>
        <v>1.7639999999999845E-3</v>
      </c>
      <c r="J47" s="18">
        <f>IF(A47&gt;=-0.1,IF(A47&lt;-0.09,1,0),0)</f>
        <v>0</v>
      </c>
      <c r="K47">
        <f>IF(A47&gt;=-0.09,IF(A47&lt;-0.08,1,0),0)</f>
        <v>0</v>
      </c>
      <c r="L47">
        <f>IF(A47&gt;=-0.08,IF(A47&lt;-0.07,1,0),0)</f>
        <v>0</v>
      </c>
      <c r="M47">
        <f>IF(A47&gt;=-0.07,IF(A47&lt;-0.06,1,0),0)</f>
        <v>0</v>
      </c>
      <c r="N47">
        <f>IF(A47&gt;=-0.06,IF(A47&lt;-0.05,1,0),0)</f>
        <v>0</v>
      </c>
      <c r="O47">
        <f>IF(A47&gt;=-0.05,IF(A47&lt;-0.04,1,0),0)</f>
        <v>0</v>
      </c>
      <c r="P47">
        <f>IF(A47&gt;=-0.04,IF(A47&lt;-0.03,1,0),0)</f>
        <v>0</v>
      </c>
      <c r="Q47">
        <f>IF(A47&gt;=-0.03,IF(A47&lt;-0.02,1,0),0)</f>
        <v>0</v>
      </c>
      <c r="R47">
        <f>IF(A47&gt;=-0.02,IF(A47&lt;-0.01,1,0),0)</f>
        <v>0</v>
      </c>
      <c r="S47">
        <f>IF(A47&gt;=-0.01,IF(A47&lt;0,1,0),0)</f>
        <v>0</v>
      </c>
      <c r="T47">
        <f>IF(A47&gt;=0,IF(A47&lt;0.01,1,0),0)</f>
        <v>0</v>
      </c>
      <c r="U47">
        <f>IF(A47&gt;=0.01,IF(A47&lt;0.02,1,0),0)</f>
        <v>0</v>
      </c>
      <c r="V47">
        <f>IF(A47&gt;=0.02,IF(A47&lt;0.03,1,0),0)</f>
        <v>0</v>
      </c>
      <c r="W47">
        <f>IF(A47&gt;=0.03,IF(A47&lt;0.04,1,0),0)</f>
        <v>0</v>
      </c>
      <c r="X47">
        <f>IF(A47&gt;=0.04,IF(A47&lt;0.05,1,0),0)</f>
        <v>0</v>
      </c>
      <c r="Y47">
        <f>IF(A47&gt;=0.05,IF(A47&lt;0.06,1,0),0)</f>
        <v>0</v>
      </c>
      <c r="Z47">
        <f>IF(A47&gt;=0.06,IF(A47&lt;0.07,1,0),0)</f>
        <v>0</v>
      </c>
      <c r="AA47">
        <f>IF(A47&gt;=0.07,IF(A47&lt;0.08,1,0),0)</f>
        <v>0</v>
      </c>
      <c r="AB47">
        <f>IF(A47&gt;=0.08,IF(A47&lt;0.09,1,0),0)</f>
        <v>0</v>
      </c>
      <c r="AC47" s="16">
        <f>IF(A47&gt;=0.09,IF(A47&lt;0.1,1,0),0)</f>
        <v>0</v>
      </c>
    </row>
    <row r="48" spans="1:29" x14ac:dyDescent="0.25">
      <c r="A48" s="2">
        <v>14.47</v>
      </c>
      <c r="B48" s="9">
        <f t="shared" si="19"/>
        <v>2.8940000000000001</v>
      </c>
      <c r="C48" s="9">
        <f t="shared" si="20"/>
        <v>-1.7999999999999794E-2</v>
      </c>
      <c r="D48" s="4">
        <f t="shared" si="21"/>
        <v>3.2399999999999259E-4</v>
      </c>
      <c r="J48" s="18">
        <f>IF(A48&gt;=-0.1,IF(A48&lt;-0.09,1,0),0)</f>
        <v>0</v>
      </c>
      <c r="K48">
        <f>IF(A48&gt;=-0.09,IF(A48&lt;-0.08,1,0),0)</f>
        <v>0</v>
      </c>
      <c r="L48">
        <f>IF(A48&gt;=-0.08,IF(A48&lt;-0.07,1,0),0)</f>
        <v>0</v>
      </c>
      <c r="M48">
        <f>IF(A48&gt;=-0.07,IF(A48&lt;-0.06,1,0),0)</f>
        <v>0</v>
      </c>
      <c r="N48">
        <f>IF(A48&gt;=-0.06,IF(A48&lt;-0.05,1,0),0)</f>
        <v>0</v>
      </c>
      <c r="O48">
        <f>IF(A48&gt;=-0.05,IF(A48&lt;-0.04,1,0),0)</f>
        <v>0</v>
      </c>
      <c r="P48">
        <f>IF(A48&gt;=-0.04,IF(A48&lt;-0.03,1,0),0)</f>
        <v>0</v>
      </c>
      <c r="Q48">
        <f>IF(A48&gt;=-0.03,IF(A48&lt;-0.02,1,0),0)</f>
        <v>0</v>
      </c>
      <c r="R48">
        <f>IF(A48&gt;=-0.02,IF(A48&lt;-0.01,1,0),0)</f>
        <v>0</v>
      </c>
      <c r="S48">
        <f>IF(A48&gt;=-0.01,IF(A48&lt;0,1,0),0)</f>
        <v>0</v>
      </c>
      <c r="T48">
        <f>IF(A48&gt;=0,IF(A48&lt;0.01,1,0),0)</f>
        <v>0</v>
      </c>
      <c r="U48">
        <f>IF(A48&gt;=0.01,IF(A48&lt;0.02,1,0),0)</f>
        <v>0</v>
      </c>
      <c r="V48">
        <f>IF(A48&gt;=0.02,IF(A48&lt;0.03,1,0),0)</f>
        <v>0</v>
      </c>
      <c r="W48">
        <f>IF(A48&gt;=0.03,IF(A48&lt;0.04,1,0),0)</f>
        <v>0</v>
      </c>
      <c r="X48">
        <f>IF(A48&gt;=0.04,IF(A48&lt;0.05,1,0),0)</f>
        <v>0</v>
      </c>
      <c r="Y48">
        <f>IF(A48&gt;=0.05,IF(A48&lt;0.06,1,0),0)</f>
        <v>0</v>
      </c>
      <c r="Z48">
        <f>IF(A48&gt;=0.06,IF(A48&lt;0.07,1,0),0)</f>
        <v>0</v>
      </c>
      <c r="AA48">
        <f>IF(A48&gt;=0.07,IF(A48&lt;0.08,1,0),0)</f>
        <v>0</v>
      </c>
      <c r="AB48">
        <f>IF(A48&gt;=0.08,IF(A48&lt;0.09,1,0),0)</f>
        <v>0</v>
      </c>
      <c r="AC48" s="16">
        <f>IF(A48&gt;=0.09,IF(A48&lt;0.1,1,0),0)</f>
        <v>0</v>
      </c>
    </row>
    <row r="49" spans="1:29" x14ac:dyDescent="0.25">
      <c r="A49" s="2">
        <v>13.92</v>
      </c>
      <c r="B49" s="9">
        <f t="shared" si="19"/>
        <v>2.7839999999999998</v>
      </c>
      <c r="C49" s="9">
        <f t="shared" si="20"/>
        <v>-0.12800000000000011</v>
      </c>
      <c r="D49" s="4">
        <f t="shared" si="21"/>
        <v>1.638400000000003E-2</v>
      </c>
      <c r="J49" s="18">
        <f>IF(A49&gt;=-0.1,IF(A49&lt;-0.09,1,0),0)</f>
        <v>0</v>
      </c>
      <c r="K49">
        <f>IF(A49&gt;=-0.09,IF(A49&lt;-0.08,1,0),0)</f>
        <v>0</v>
      </c>
      <c r="L49">
        <f>IF(A49&gt;=-0.08,IF(A49&lt;-0.07,1,0),0)</f>
        <v>0</v>
      </c>
      <c r="M49">
        <f>IF(A49&gt;=-0.07,IF(A49&lt;-0.06,1,0),0)</f>
        <v>0</v>
      </c>
      <c r="N49">
        <f>IF(A49&gt;=-0.06,IF(A49&lt;-0.05,1,0),0)</f>
        <v>0</v>
      </c>
      <c r="O49">
        <f>IF(A49&gt;=-0.05,IF(A49&lt;-0.04,1,0),0)</f>
        <v>0</v>
      </c>
      <c r="P49">
        <f>IF(A49&gt;=-0.04,IF(A49&lt;-0.03,1,0),0)</f>
        <v>0</v>
      </c>
      <c r="Q49">
        <f>IF(A49&gt;=-0.03,IF(A49&lt;-0.02,1,0),0)</f>
        <v>0</v>
      </c>
      <c r="R49">
        <f>IF(A49&gt;=-0.02,IF(A49&lt;-0.01,1,0),0)</f>
        <v>0</v>
      </c>
      <c r="S49">
        <f>IF(A49&gt;=-0.01,IF(A49&lt;0,1,0),0)</f>
        <v>0</v>
      </c>
      <c r="T49">
        <f>IF(A49&gt;=0,IF(A49&lt;0.01,1,0),0)</f>
        <v>0</v>
      </c>
      <c r="U49">
        <f>IF(A49&gt;=0.01,IF(A49&lt;0.02,1,0),0)</f>
        <v>0</v>
      </c>
      <c r="V49">
        <f>IF(A49&gt;=0.02,IF(A49&lt;0.03,1,0),0)</f>
        <v>0</v>
      </c>
      <c r="W49">
        <f>IF(A49&gt;=0.03,IF(A49&lt;0.04,1,0),0)</f>
        <v>0</v>
      </c>
      <c r="X49">
        <f>IF(A49&gt;=0.04,IF(A49&lt;0.05,1,0),0)</f>
        <v>0</v>
      </c>
      <c r="Y49">
        <f>IF(A49&gt;=0.05,IF(A49&lt;0.06,1,0),0)</f>
        <v>0</v>
      </c>
      <c r="Z49">
        <f>IF(A49&gt;=0.06,IF(A49&lt;0.07,1,0),0)</f>
        <v>0</v>
      </c>
      <c r="AA49">
        <f>IF(A49&gt;=0.07,IF(A49&lt;0.08,1,0),0)</f>
        <v>0</v>
      </c>
      <c r="AB49">
        <f>IF(A49&gt;=0.08,IF(A49&lt;0.09,1,0),0)</f>
        <v>0</v>
      </c>
      <c r="AC49" s="16">
        <f>IF(A49&gt;=0.09,IF(A49&lt;0.1,1,0),0)</f>
        <v>0</v>
      </c>
    </row>
    <row r="50" spans="1:29" ht="15.75" thickBot="1" x14ac:dyDescent="0.3">
      <c r="A50" s="3">
        <v>14.53</v>
      </c>
      <c r="B50" s="10">
        <f t="shared" si="19"/>
        <v>2.9059999999999997</v>
      </c>
      <c r="C50" s="10">
        <f t="shared" si="20"/>
        <v>-6.0000000000002274E-3</v>
      </c>
      <c r="D50" s="7">
        <f t="shared" si="21"/>
        <v>3.6000000000002732E-5</v>
      </c>
      <c r="J50" s="18">
        <f>IF(A50&gt;=-0.1,IF(A50&lt;-0.09,1,0),0)</f>
        <v>0</v>
      </c>
      <c r="K50">
        <f>IF(A50&gt;=-0.09,IF(A50&lt;-0.08,1,0),0)</f>
        <v>0</v>
      </c>
      <c r="L50">
        <f>IF(A50&gt;=-0.08,IF(A50&lt;-0.07,1,0),0)</f>
        <v>0</v>
      </c>
      <c r="M50">
        <f>IF(A50&gt;=-0.07,IF(A50&lt;-0.06,1,0),0)</f>
        <v>0</v>
      </c>
      <c r="N50">
        <f>IF(A50&gt;=-0.06,IF(A50&lt;-0.05,1,0),0)</f>
        <v>0</v>
      </c>
      <c r="O50">
        <f>IF(A50&gt;=-0.05,IF(A50&lt;-0.04,1,0),0)</f>
        <v>0</v>
      </c>
      <c r="P50">
        <f>IF(A50&gt;=-0.04,IF(A50&lt;-0.03,1,0),0)</f>
        <v>0</v>
      </c>
      <c r="Q50">
        <f>IF(A50&gt;=-0.03,IF(A50&lt;-0.02,1,0),0)</f>
        <v>0</v>
      </c>
      <c r="R50">
        <f>IF(A50&gt;=-0.02,IF(A50&lt;-0.01,1,0),0)</f>
        <v>0</v>
      </c>
      <c r="S50">
        <f>IF(A50&gt;=-0.01,IF(A50&lt;0,1,0),0)</f>
        <v>0</v>
      </c>
      <c r="T50">
        <f>IF(A50&gt;=0,IF(A50&lt;0.01,1,0),0)</f>
        <v>0</v>
      </c>
      <c r="U50">
        <f>IF(A50&gt;=0.01,IF(A50&lt;0.02,1,0),0)</f>
        <v>0</v>
      </c>
      <c r="V50">
        <f>IF(A50&gt;=0.02,IF(A50&lt;0.03,1,0),0)</f>
        <v>0</v>
      </c>
      <c r="W50">
        <f>IF(A50&gt;=0.03,IF(A50&lt;0.04,1,0),0)</f>
        <v>0</v>
      </c>
      <c r="X50">
        <f>IF(A50&gt;=0.04,IF(A50&lt;0.05,1,0),0)</f>
        <v>0</v>
      </c>
      <c r="Y50">
        <f>IF(A50&gt;=0.05,IF(A50&lt;0.06,1,0),0)</f>
        <v>0</v>
      </c>
      <c r="Z50">
        <f>IF(A50&gt;=0.06,IF(A50&lt;0.07,1,0),0)</f>
        <v>0</v>
      </c>
      <c r="AA50">
        <f>IF(A50&gt;=0.07,IF(A50&lt;0.08,1,0),0)</f>
        <v>0</v>
      </c>
      <c r="AB50">
        <f>IF(A50&gt;=0.08,IF(A50&lt;0.09,1,0),0)</f>
        <v>0</v>
      </c>
      <c r="AC50" s="16">
        <f>IF(A50&gt;=0.09,IF(A50&lt;0.1,1,0),0)</f>
        <v>0</v>
      </c>
    </row>
    <row r="51" spans="1:29" ht="15.75" thickBot="1" x14ac:dyDescent="0.3">
      <c r="J51" s="18"/>
      <c r="AC51" s="16"/>
    </row>
    <row r="52" spans="1:29" ht="15.75" thickBot="1" x14ac:dyDescent="0.3">
      <c r="J52" s="24">
        <f>SUM(J1:J50)</f>
        <v>2</v>
      </c>
      <c r="K52" s="24">
        <f t="shared" ref="K52:AC52" si="43">SUM(K1:K50)</f>
        <v>3</v>
      </c>
      <c r="L52" s="24">
        <f t="shared" si="43"/>
        <v>1</v>
      </c>
      <c r="M52" s="24">
        <f t="shared" si="43"/>
        <v>4</v>
      </c>
      <c r="N52" s="24">
        <f t="shared" si="43"/>
        <v>0</v>
      </c>
      <c r="O52" s="24">
        <f t="shared" si="43"/>
        <v>5</v>
      </c>
      <c r="P52" s="24">
        <f t="shared" si="43"/>
        <v>3</v>
      </c>
      <c r="Q52" s="24">
        <f t="shared" si="43"/>
        <v>1</v>
      </c>
      <c r="R52" s="24">
        <f t="shared" si="43"/>
        <v>4</v>
      </c>
      <c r="S52" s="24">
        <f t="shared" si="43"/>
        <v>0</v>
      </c>
      <c r="T52" s="24">
        <f t="shared" si="43"/>
        <v>1</v>
      </c>
      <c r="U52" s="24">
        <f t="shared" si="43"/>
        <v>1</v>
      </c>
      <c r="V52" s="24">
        <f t="shared" si="43"/>
        <v>3</v>
      </c>
      <c r="W52" s="24">
        <f t="shared" si="43"/>
        <v>1</v>
      </c>
      <c r="X52" s="24">
        <f t="shared" si="43"/>
        <v>1</v>
      </c>
      <c r="Y52" s="24">
        <f t="shared" si="43"/>
        <v>1</v>
      </c>
      <c r="Z52" s="24">
        <f t="shared" si="43"/>
        <v>1</v>
      </c>
      <c r="AA52" s="24">
        <f t="shared" si="43"/>
        <v>1</v>
      </c>
      <c r="AB52" s="24">
        <f t="shared" si="43"/>
        <v>1</v>
      </c>
      <c r="AC52" s="24">
        <f t="shared" si="43"/>
        <v>2</v>
      </c>
    </row>
    <row r="53" spans="1:29" x14ac:dyDescent="0.25">
      <c r="J53" s="19">
        <v>1</v>
      </c>
      <c r="K53" s="15">
        <v>2</v>
      </c>
      <c r="L53" s="15">
        <v>3</v>
      </c>
      <c r="M53" s="15">
        <v>4</v>
      </c>
      <c r="N53" s="15">
        <v>5</v>
      </c>
      <c r="O53" s="15">
        <v>6</v>
      </c>
      <c r="P53" s="15">
        <v>7</v>
      </c>
      <c r="Q53" s="15">
        <v>8</v>
      </c>
      <c r="R53" s="15">
        <v>9</v>
      </c>
      <c r="S53" s="15">
        <v>10</v>
      </c>
      <c r="T53" s="15">
        <v>11</v>
      </c>
      <c r="U53" s="15">
        <v>12</v>
      </c>
      <c r="V53" s="15">
        <v>13</v>
      </c>
      <c r="W53" s="15">
        <v>14</v>
      </c>
      <c r="X53" s="15">
        <v>15</v>
      </c>
      <c r="Y53" s="15">
        <v>16</v>
      </c>
      <c r="Z53" s="15">
        <v>17</v>
      </c>
      <c r="AA53" s="15">
        <v>18</v>
      </c>
      <c r="AB53" s="15">
        <v>19</v>
      </c>
      <c r="AC53" s="20">
        <v>20</v>
      </c>
    </row>
    <row r="54" spans="1:29" ht="15.75" thickBot="1" x14ac:dyDescent="0.3">
      <c r="J54" s="21">
        <v>-0.1</v>
      </c>
      <c r="K54" s="22">
        <v>-0.09</v>
      </c>
      <c r="L54" s="22">
        <v>-0.08</v>
      </c>
      <c r="M54" s="22">
        <v>-7.0000000000000007E-2</v>
      </c>
      <c r="N54" s="22">
        <v>-0.06</v>
      </c>
      <c r="O54" s="22">
        <v>-0.05</v>
      </c>
      <c r="P54" s="22">
        <v>-0.04</v>
      </c>
      <c r="Q54" s="22">
        <v>-0.03</v>
      </c>
      <c r="R54" s="22">
        <v>-0.02</v>
      </c>
      <c r="S54" s="22">
        <v>-0.01</v>
      </c>
      <c r="T54" s="22">
        <v>0</v>
      </c>
      <c r="U54" s="22">
        <v>0.01</v>
      </c>
      <c r="V54" s="22">
        <v>0.02</v>
      </c>
      <c r="W54" s="22">
        <v>0.03</v>
      </c>
      <c r="X54" s="22">
        <v>0.04</v>
      </c>
      <c r="Y54" s="22">
        <v>0.05</v>
      </c>
      <c r="Z54" s="22">
        <v>0.06</v>
      </c>
      <c r="AA54" s="22">
        <v>7.0000000000000007E-2</v>
      </c>
      <c r="AB54" s="22">
        <v>0.08</v>
      </c>
      <c r="AC54" s="23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6" sqref="F16"/>
    </sheetView>
  </sheetViews>
  <sheetFormatPr defaultRowHeight="15" x14ac:dyDescent="0.25"/>
  <cols>
    <col min="4" max="4" width="10.5703125" bestFit="1" customWidth="1"/>
  </cols>
  <sheetData>
    <row r="1" spans="1:6" x14ac:dyDescent="0.25">
      <c r="A1" s="1">
        <v>3.17</v>
      </c>
      <c r="B1" s="1">
        <v>72.180000000000007</v>
      </c>
      <c r="C1" s="8">
        <f>$B$12/B1</f>
        <v>1.3854253255749514E-2</v>
      </c>
      <c r="D1" s="1">
        <f>2*9.8*POWER(A1/2000,2)*($B$13-$B$14)/(9*C1)</f>
        <v>3.9885068892200009</v>
      </c>
      <c r="E1" s="1">
        <f>D1-$D$11</f>
        <v>1.9250786002497779</v>
      </c>
      <c r="F1" s="9">
        <f>POWER(E1,2)</f>
        <v>3.7059276171396442</v>
      </c>
    </row>
    <row r="2" spans="1:6" x14ac:dyDescent="0.25">
      <c r="A2" s="1">
        <v>2.2000000000000002</v>
      </c>
      <c r="B2" s="1">
        <v>66.400000000000006</v>
      </c>
      <c r="C2" s="8">
        <f t="shared" ref="C2:C10" si="0">$B$12/B2</f>
        <v>1.506024096385542E-2</v>
      </c>
      <c r="D2" s="1">
        <f t="shared" ref="D2:D10" si="1">2*9.8*POWER(A2/2000,2)*($B$13-$B$14)/(9*C2)</f>
        <v>1.7672109155555558</v>
      </c>
      <c r="E2" s="1">
        <f t="shared" ref="E2:E10" si="2">D2-$D$11</f>
        <v>-0.29621737341466714</v>
      </c>
      <c r="F2" s="9">
        <f t="shared" ref="F2:F10" si="3">POWER(E2,2)</f>
        <v>8.7744732312684356E-2</v>
      </c>
    </row>
    <row r="3" spans="1:6" x14ac:dyDescent="0.25">
      <c r="A3" s="1">
        <v>1.7</v>
      </c>
      <c r="B3" s="1">
        <v>88.33</v>
      </c>
      <c r="C3" s="8">
        <f t="shared" si="0"/>
        <v>1.1321181931393637E-2</v>
      </c>
      <c r="D3" s="1">
        <f t="shared" si="1"/>
        <v>1.4037217125555557</v>
      </c>
      <c r="E3" s="1">
        <f t="shared" si="2"/>
        <v>-0.65970657641466723</v>
      </c>
      <c r="F3" s="9">
        <f t="shared" si="3"/>
        <v>0.43521276696476119</v>
      </c>
    </row>
    <row r="4" spans="1:6" x14ac:dyDescent="0.25">
      <c r="A4" s="1">
        <v>1.44</v>
      </c>
      <c r="B4" s="1">
        <v>175.9</v>
      </c>
      <c r="C4" s="8">
        <f t="shared" si="0"/>
        <v>5.6850483229107449E-3</v>
      </c>
      <c r="D4" s="1">
        <f t="shared" si="1"/>
        <v>2.0056990463999997</v>
      </c>
      <c r="E4" s="1">
        <f t="shared" si="2"/>
        <v>-5.772924257022316E-2</v>
      </c>
      <c r="F4" s="9">
        <f t="shared" si="3"/>
        <v>3.3326654477316658E-3</v>
      </c>
    </row>
    <row r="5" spans="1:6" x14ac:dyDescent="0.25">
      <c r="A5" s="1">
        <v>1.85</v>
      </c>
      <c r="B5" s="1">
        <v>86.61</v>
      </c>
      <c r="C5" s="8">
        <f t="shared" si="0"/>
        <v>1.1546010853250202E-2</v>
      </c>
      <c r="D5" s="1">
        <f t="shared" si="1"/>
        <v>1.6299956289166666</v>
      </c>
      <c r="E5" s="1">
        <f t="shared" si="2"/>
        <v>-0.4334326600535563</v>
      </c>
      <c r="F5" s="9">
        <f t="shared" si="3"/>
        <v>0.1878638708011017</v>
      </c>
    </row>
    <row r="6" spans="1:6" x14ac:dyDescent="0.25">
      <c r="A6" s="1">
        <v>1.74</v>
      </c>
      <c r="B6" s="1">
        <v>119.25</v>
      </c>
      <c r="C6" s="8">
        <f t="shared" si="0"/>
        <v>8.385744234800839E-3</v>
      </c>
      <c r="D6" s="1">
        <f t="shared" si="1"/>
        <v>1.9853259929999998</v>
      </c>
      <c r="E6" s="1">
        <f t="shared" si="2"/>
        <v>-7.8102295970223112E-2</v>
      </c>
      <c r="F6" s="9">
        <f t="shared" si="3"/>
        <v>6.0999686358203294E-3</v>
      </c>
    </row>
    <row r="7" spans="1:6" x14ac:dyDescent="0.25">
      <c r="A7" s="1">
        <v>2.1</v>
      </c>
      <c r="B7" s="1">
        <v>64.040000000000006</v>
      </c>
      <c r="C7" s="8">
        <f t="shared" si="0"/>
        <v>1.5615240474703309E-2</v>
      </c>
      <c r="D7" s="1">
        <f t="shared" si="1"/>
        <v>1.5529764040000005</v>
      </c>
      <c r="E7" s="1">
        <f t="shared" si="2"/>
        <v>-0.51045188497022242</v>
      </c>
      <c r="F7" s="9">
        <f t="shared" si="3"/>
        <v>0.26056112686965316</v>
      </c>
    </row>
    <row r="8" spans="1:6" x14ac:dyDescent="0.25">
      <c r="A8" s="1">
        <v>1.84</v>
      </c>
      <c r="B8" s="1">
        <v>126.96</v>
      </c>
      <c r="C8" s="8">
        <f t="shared" si="0"/>
        <v>7.8764965343415261E-3</v>
      </c>
      <c r="D8" s="1">
        <f t="shared" si="1"/>
        <v>2.3636191726933338</v>
      </c>
      <c r="E8" s="1">
        <f t="shared" si="2"/>
        <v>0.30019088372311087</v>
      </c>
      <c r="F8" s="9">
        <f t="shared" si="3"/>
        <v>9.0114566670462276E-2</v>
      </c>
    </row>
    <row r="9" spans="1:6" x14ac:dyDescent="0.25">
      <c r="A9" s="1">
        <v>2.7</v>
      </c>
      <c r="B9" s="1">
        <v>48.18</v>
      </c>
      <c r="C9" s="8">
        <f t="shared" si="0"/>
        <v>2.0755500207555001E-2</v>
      </c>
      <c r="D9" s="1">
        <f t="shared" si="1"/>
        <v>1.9313868420000002</v>
      </c>
      <c r="E9" s="1">
        <f t="shared" si="2"/>
        <v>-0.13204144697022269</v>
      </c>
      <c r="F9" s="9">
        <f t="shared" si="3"/>
        <v>1.7434943717990131E-2</v>
      </c>
    </row>
    <row r="10" spans="1:6" x14ac:dyDescent="0.25">
      <c r="A10" s="1">
        <v>2.4500000000000002</v>
      </c>
      <c r="B10" s="1">
        <v>60.77</v>
      </c>
      <c r="C10" s="8">
        <f t="shared" si="0"/>
        <v>1.6455487905216389E-2</v>
      </c>
      <c r="D10" s="1">
        <f t="shared" si="1"/>
        <v>2.0058402853611117</v>
      </c>
      <c r="E10" s="1">
        <f t="shared" si="2"/>
        <v>-5.7588003609111205E-2</v>
      </c>
      <c r="F10" s="9">
        <f t="shared" si="3"/>
        <v>3.3163781596830051E-3</v>
      </c>
    </row>
    <row r="11" spans="1:6" x14ac:dyDescent="0.25">
      <c r="C11" s="14" t="s">
        <v>10</v>
      </c>
      <c r="D11" s="1">
        <f>AVERAGE(D1:D10)</f>
        <v>2.0634282889702229</v>
      </c>
      <c r="E11" s="1"/>
    </row>
    <row r="12" spans="1:6" x14ac:dyDescent="0.25">
      <c r="A12" t="s">
        <v>6</v>
      </c>
      <c r="B12" s="1">
        <v>1</v>
      </c>
      <c r="C12" t="s">
        <v>9</v>
      </c>
      <c r="D12" s="1">
        <f>SUM(D1:D10)</f>
        <v>20.634282889702227</v>
      </c>
      <c r="F12" s="9">
        <f>SUM(F1:F10)</f>
        <v>4.7976086367195325</v>
      </c>
    </row>
    <row r="13" spans="1:6" x14ac:dyDescent="0.25">
      <c r="A13" s="14" t="s">
        <v>7</v>
      </c>
      <c r="B13" s="1">
        <v>11300</v>
      </c>
    </row>
    <row r="14" spans="1:6" ht="18.75" x14ac:dyDescent="0.3">
      <c r="A14" t="s">
        <v>8</v>
      </c>
      <c r="B14" s="1">
        <v>1200</v>
      </c>
    </row>
    <row r="16" spans="1:6" x14ac:dyDescent="0.25">
      <c r="C16" t="s">
        <v>11</v>
      </c>
      <c r="D16">
        <f>F12/90</f>
        <v>5.3306762630217025E-2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100</vt:lpstr>
      <vt:lpstr>50</vt:lpstr>
      <vt:lpstr>1.5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Fobos</dc:creator>
  <cp:lastModifiedBy>Fobos</cp:lastModifiedBy>
  <dcterms:created xsi:type="dcterms:W3CDTF">2013-02-27T08:50:28Z</dcterms:created>
  <dcterms:modified xsi:type="dcterms:W3CDTF">2013-03-04T08:10:38Z</dcterms:modified>
</cp:coreProperties>
</file>