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.3.2" sheetId="1" r:id="rId1"/>
    <sheet name="2.3.3" sheetId="2" r:id="rId2"/>
  </sheets>
  <definedNames>
    <definedName name="solver_adj" localSheetId="0" hidden="1">'2.3.2'!$I$8:$L$10</definedName>
    <definedName name="solver_adj" localSheetId="1" hidden="1">'2.3.3'!$H$10:$L$12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'2.3.2'!$I$11:$L$11</definedName>
    <definedName name="solver_lhs1" localSheetId="1" hidden="1">'2.3.3'!$H$13:$L$13</definedName>
    <definedName name="solver_lhs2" localSheetId="0" hidden="1">'2.3.2'!$M$8:$M$10</definedName>
    <definedName name="solver_lhs2" localSheetId="1" hidden="1">'2.3.3'!$M$10:$M$12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'2.3.2'!$P$7</definedName>
    <definedName name="solver_opt" localSheetId="1" hidden="1">'2.3.3'!$P$10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hs1" localSheetId="0" hidden="1">'2.3.2'!$I$12:$L$12</definedName>
    <definedName name="solver_rhs1" localSheetId="1" hidden="1">'2.3.3'!$H$14:$L$14</definedName>
    <definedName name="solver_rhs2" localSheetId="0" hidden="1">'2.3.2'!$N$8:$N$10</definedName>
    <definedName name="solver_rhs2" localSheetId="1" hidden="1">'2.3.3'!$N$10:$N$12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P3" i="2"/>
  <c r="P10" i="2"/>
  <c r="P7" i="1"/>
  <c r="K14" i="2"/>
  <c r="J14" i="2"/>
  <c r="I14" i="2"/>
  <c r="H14" i="2"/>
  <c r="I13" i="2"/>
  <c r="J13" i="2"/>
  <c r="K13" i="2"/>
  <c r="L13" i="2"/>
  <c r="H13" i="2"/>
  <c r="M11" i="2"/>
  <c r="M12" i="2"/>
  <c r="M10" i="2"/>
  <c r="M8" i="1"/>
  <c r="P5" i="2"/>
  <c r="P4" i="2"/>
  <c r="M4" i="2"/>
  <c r="M3" i="2" l="1"/>
  <c r="K4" i="2"/>
  <c r="J4" i="2"/>
  <c r="I4" i="2"/>
  <c r="H4" i="2"/>
  <c r="J3" i="2"/>
  <c r="I3" i="2"/>
  <c r="H3" i="2"/>
  <c r="H5" i="1"/>
  <c r="J11" i="1"/>
  <c r="K11" i="1"/>
  <c r="L11" i="1"/>
  <c r="I11" i="1"/>
  <c r="M9" i="1"/>
  <c r="M10" i="1"/>
  <c r="L4" i="1"/>
  <c r="L3" i="1"/>
  <c r="K4" i="1"/>
  <c r="J4" i="1"/>
  <c r="I4" i="1"/>
  <c r="H4" i="1"/>
  <c r="J3" i="1"/>
  <c r="H3" i="1"/>
  <c r="I3" i="1"/>
</calcChain>
</file>

<file path=xl/sharedStrings.xml><?xml version="1.0" encoding="utf-8"?>
<sst xmlns="http://schemas.openxmlformats.org/spreadsheetml/2006/main" count="8" uniqueCount="8">
  <si>
    <t>Тарифы</t>
  </si>
  <si>
    <t>N =</t>
  </si>
  <si>
    <t>Производители</t>
  </si>
  <si>
    <t>Потребители</t>
  </si>
  <si>
    <t>Целевая</t>
  </si>
  <si>
    <t>Склады</t>
  </si>
  <si>
    <t xml:space="preserve">N= </t>
  </si>
  <si>
    <t>Магазины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</si>
</sst>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P7" sqref="P7"/>
    </sheetView>
  </sheetViews>
  <sheetFormatPr defaultRowHeight="15" x14ac:dyDescent="0.25"/>
  <cols>
    <col min="7" max="7" width="17.28515625" customWidth="1"/>
  </cols>
  <sheetData>
    <row r="1" spans="1:16" x14ac:dyDescent="0.25">
      <c r="A1" s="1" t="s">
        <v>0</v>
      </c>
      <c r="B1" s="1"/>
      <c r="C1" s="1"/>
      <c r="D1" s="1"/>
    </row>
    <row r="2" spans="1:16" x14ac:dyDescent="0.25">
      <c r="A2">
        <v>1</v>
      </c>
      <c r="B2">
        <v>2</v>
      </c>
      <c r="C2">
        <v>4</v>
      </c>
      <c r="D2">
        <v>1</v>
      </c>
      <c r="G2" t="s">
        <v>1</v>
      </c>
      <c r="H2">
        <v>13</v>
      </c>
    </row>
    <row r="3" spans="1:16" x14ac:dyDescent="0.25">
      <c r="A3">
        <v>2</v>
      </c>
      <c r="B3">
        <v>3</v>
      </c>
      <c r="C3">
        <v>1</v>
      </c>
      <c r="D3">
        <v>5</v>
      </c>
      <c r="G3" t="s">
        <v>2</v>
      </c>
      <c r="H3">
        <f>(( $H$2/10)+1)*50</f>
        <v>114.99999999999999</v>
      </c>
      <c r="I3">
        <f>(( $H$2/10)+1)*30</f>
        <v>69</v>
      </c>
      <c r="J3">
        <f>(( $H$2/10)+1)*10</f>
        <v>23</v>
      </c>
      <c r="L3">
        <f xml:space="preserve"> SUM(H3:J3)</f>
        <v>207</v>
      </c>
    </row>
    <row r="4" spans="1:16" x14ac:dyDescent="0.25">
      <c r="A4">
        <v>3</v>
      </c>
      <c r="B4">
        <v>2</v>
      </c>
      <c r="C4">
        <v>4</v>
      </c>
      <c r="D4">
        <v>4</v>
      </c>
      <c r="G4" t="s">
        <v>3</v>
      </c>
      <c r="H4">
        <f>(( $H$2/10)+1)*30</f>
        <v>69</v>
      </c>
      <c r="I4">
        <f>(( $H$2/10)+1)*30</f>
        <v>69</v>
      </c>
      <c r="J4">
        <f>(( $H$2/10)+1)*10</f>
        <v>23</v>
      </c>
      <c r="K4">
        <f>(( $H$2/10)+1)*20</f>
        <v>46</v>
      </c>
      <c r="L4">
        <f xml:space="preserve"> SUM(H4:K4)</f>
        <v>207</v>
      </c>
    </row>
    <row r="5" spans="1:16" x14ac:dyDescent="0.25">
      <c r="H5">
        <f>115-69</f>
        <v>46</v>
      </c>
    </row>
    <row r="7" spans="1:16" x14ac:dyDescent="0.25">
      <c r="O7" t="s">
        <v>4</v>
      </c>
      <c r="P7">
        <f xml:space="preserve"> SUMPRODUCT(I8:L10,A2:D4)</f>
        <v>322</v>
      </c>
    </row>
    <row r="8" spans="1:16" x14ac:dyDescent="0.25">
      <c r="I8">
        <v>23</v>
      </c>
      <c r="J8">
        <v>46</v>
      </c>
      <c r="K8">
        <v>0</v>
      </c>
      <c r="L8">
        <v>46</v>
      </c>
      <c r="M8">
        <f>SUM(I8:L8)</f>
        <v>115</v>
      </c>
      <c r="N8">
        <v>115</v>
      </c>
    </row>
    <row r="9" spans="1:16" x14ac:dyDescent="0.25">
      <c r="I9">
        <v>46</v>
      </c>
      <c r="J9">
        <v>0</v>
      </c>
      <c r="K9">
        <v>23</v>
      </c>
      <c r="L9">
        <v>0</v>
      </c>
      <c r="M9">
        <f t="shared" ref="M9:M10" si="0">SUM(I9:L9)</f>
        <v>69</v>
      </c>
      <c r="N9">
        <v>69</v>
      </c>
    </row>
    <row r="10" spans="1:16" x14ac:dyDescent="0.25">
      <c r="I10">
        <v>0</v>
      </c>
      <c r="J10">
        <v>23</v>
      </c>
      <c r="K10">
        <v>0</v>
      </c>
      <c r="L10">
        <v>0</v>
      </c>
      <c r="M10">
        <f t="shared" si="0"/>
        <v>23</v>
      </c>
      <c r="N10">
        <v>23</v>
      </c>
    </row>
    <row r="11" spans="1:16" x14ac:dyDescent="0.25">
      <c r="I11">
        <f xml:space="preserve"> SUM(I8:I10)</f>
        <v>69</v>
      </c>
      <c r="J11">
        <f t="shared" ref="J11:L11" si="1" xml:space="preserve"> SUM(J8:J10)</f>
        <v>69</v>
      </c>
      <c r="K11">
        <f t="shared" si="1"/>
        <v>23</v>
      </c>
      <c r="L11">
        <f t="shared" si="1"/>
        <v>46</v>
      </c>
    </row>
    <row r="12" spans="1:16" x14ac:dyDescent="0.25">
      <c r="I12">
        <v>69</v>
      </c>
      <c r="J12">
        <v>69</v>
      </c>
      <c r="K12">
        <v>23</v>
      </c>
      <c r="L12">
        <v>46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P7" sqref="P7"/>
    </sheetView>
  </sheetViews>
  <sheetFormatPr defaultRowHeight="15" x14ac:dyDescent="0.25"/>
  <sheetData>
    <row r="1" spans="1:16" x14ac:dyDescent="0.25">
      <c r="A1">
        <v>2</v>
      </c>
      <c r="B1">
        <v>3</v>
      </c>
      <c r="C1">
        <v>4</v>
      </c>
      <c r="D1">
        <v>3</v>
      </c>
      <c r="E1">
        <v>0</v>
      </c>
    </row>
    <row r="2" spans="1:16" x14ac:dyDescent="0.25">
      <c r="A2">
        <v>5</v>
      </c>
      <c r="B2">
        <v>3</v>
      </c>
      <c r="C2">
        <v>1</v>
      </c>
      <c r="D2">
        <v>2</v>
      </c>
      <c r="E2">
        <v>0</v>
      </c>
      <c r="G2" t="s">
        <v>6</v>
      </c>
      <c r="H2">
        <v>13</v>
      </c>
    </row>
    <row r="3" spans="1:16" x14ac:dyDescent="0.25">
      <c r="A3">
        <v>2</v>
      </c>
      <c r="B3">
        <v>1</v>
      </c>
      <c r="C3">
        <v>4</v>
      </c>
      <c r="D3">
        <v>2</v>
      </c>
      <c r="E3">
        <v>0</v>
      </c>
      <c r="G3" t="s">
        <v>5</v>
      </c>
      <c r="H3">
        <f xml:space="preserve"> (($H$2/10)+1)*180</f>
        <v>413.99999999999994</v>
      </c>
      <c r="I3">
        <f xml:space="preserve"> (($H$2/10)+1)*60</f>
        <v>138</v>
      </c>
      <c r="J3">
        <f xml:space="preserve"> (($H$2/10)+1)*80</f>
        <v>184</v>
      </c>
      <c r="M3">
        <f xml:space="preserve"> SUM(H3:J3)</f>
        <v>736</v>
      </c>
      <c r="P3">
        <f xml:space="preserve"> 276*2 + 92*3 + 46*4 + 92 + 46*2 + 138*2</f>
        <v>1472</v>
      </c>
    </row>
    <row r="4" spans="1:16" x14ac:dyDescent="0.25">
      <c r="G4" t="s">
        <v>7</v>
      </c>
      <c r="H4">
        <f xml:space="preserve"> (($H$2/10)+1)*120</f>
        <v>276</v>
      </c>
      <c r="I4">
        <f xml:space="preserve"> (($H$2/10)+1)*40</f>
        <v>92</v>
      </c>
      <c r="J4">
        <f xml:space="preserve"> (($H$2/10)+1)*60</f>
        <v>138</v>
      </c>
      <c r="K4">
        <f xml:space="preserve"> (($H$2/10)+1)*80</f>
        <v>184</v>
      </c>
      <c r="L4">
        <v>46</v>
      </c>
      <c r="M4">
        <f xml:space="preserve"> SUM(H4:L4)</f>
        <v>736</v>
      </c>
      <c r="P4">
        <f xml:space="preserve"> 276*2 + 92*3 + 46*3 + 138 + 138*2</f>
        <v>1380</v>
      </c>
    </row>
    <row r="5" spans="1:16" x14ac:dyDescent="0.25">
      <c r="A5">
        <v>276</v>
      </c>
      <c r="B5">
        <v>92</v>
      </c>
      <c r="C5">
        <v>46</v>
      </c>
      <c r="D5">
        <v>0</v>
      </c>
      <c r="E5">
        <v>0</v>
      </c>
      <c r="P5">
        <f xml:space="preserve"> 276*2+92*3+138+184*2</f>
        <v>1334</v>
      </c>
    </row>
    <row r="6" spans="1:16" x14ac:dyDescent="0.25">
      <c r="A6">
        <v>0</v>
      </c>
      <c r="B6">
        <v>0</v>
      </c>
      <c r="C6">
        <v>92</v>
      </c>
      <c r="D6">
        <v>46</v>
      </c>
      <c r="E6">
        <v>0</v>
      </c>
      <c r="P6">
        <f xml:space="preserve"> 276*2+92*3+138+92+92*2</f>
        <v>1242</v>
      </c>
    </row>
    <row r="7" spans="1:16" x14ac:dyDescent="0.25">
      <c r="A7">
        <v>0</v>
      </c>
      <c r="B7">
        <v>0</v>
      </c>
      <c r="C7">
        <v>138</v>
      </c>
      <c r="D7">
        <v>0</v>
      </c>
      <c r="E7">
        <v>46</v>
      </c>
    </row>
    <row r="10" spans="1:16" x14ac:dyDescent="0.25">
      <c r="H10">
        <v>276</v>
      </c>
      <c r="I10">
        <v>0</v>
      </c>
      <c r="J10">
        <v>0</v>
      </c>
      <c r="K10">
        <v>92</v>
      </c>
      <c r="L10">
        <v>46</v>
      </c>
      <c r="M10">
        <f xml:space="preserve"> SUM(H10:L10)</f>
        <v>414</v>
      </c>
      <c r="N10">
        <v>414</v>
      </c>
      <c r="P10">
        <f xml:space="preserve"> SUMPRODUCT(H10:L12,A1:E3)</f>
        <v>1242</v>
      </c>
    </row>
    <row r="11" spans="1:16" x14ac:dyDescent="0.25">
      <c r="H11">
        <v>0</v>
      </c>
      <c r="I11">
        <v>0</v>
      </c>
      <c r="J11">
        <v>138</v>
      </c>
      <c r="K11">
        <v>0</v>
      </c>
      <c r="L11">
        <v>0</v>
      </c>
      <c r="M11">
        <f t="shared" ref="M11:M12" si="0" xml:space="preserve"> SUM(H11:L11)</f>
        <v>138</v>
      </c>
      <c r="N11">
        <v>138</v>
      </c>
    </row>
    <row r="12" spans="1:16" x14ac:dyDescent="0.25">
      <c r="H12">
        <v>0</v>
      </c>
      <c r="I12">
        <v>92</v>
      </c>
      <c r="J12">
        <v>0</v>
      </c>
      <c r="K12">
        <v>92</v>
      </c>
      <c r="L12">
        <v>0</v>
      </c>
      <c r="M12">
        <f t="shared" si="0"/>
        <v>184</v>
      </c>
      <c r="N12">
        <v>184</v>
      </c>
    </row>
    <row r="13" spans="1:16" x14ac:dyDescent="0.25">
      <c r="H13">
        <f xml:space="preserve"> SUM(H10:H12)</f>
        <v>276</v>
      </c>
      <c r="I13">
        <f t="shared" ref="I13:L13" si="1" xml:space="preserve"> SUM(I10:I12)</f>
        <v>92</v>
      </c>
      <c r="J13">
        <f t="shared" si="1"/>
        <v>138</v>
      </c>
      <c r="K13">
        <f t="shared" si="1"/>
        <v>184</v>
      </c>
      <c r="L13">
        <f t="shared" si="1"/>
        <v>46</v>
      </c>
    </row>
    <row r="14" spans="1:16" x14ac:dyDescent="0.25">
      <c r="H14">
        <f xml:space="preserve"> (($H$2/10)+1)*120</f>
        <v>276</v>
      </c>
      <c r="I14">
        <f xml:space="preserve"> (($H$2/10)+1)*40</f>
        <v>92</v>
      </c>
      <c r="J14">
        <f xml:space="preserve"> (($H$2/10)+1)*60</f>
        <v>138</v>
      </c>
      <c r="K14">
        <f xml:space="preserve"> (($H$2/10)+1)*80</f>
        <v>184</v>
      </c>
      <c r="L14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2.3.2</vt:lpstr>
      <vt:lpstr>2.3.3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2023-02-10T13:36:08Z</dcterms:modified>
</cp:coreProperties>
</file>