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B16" i="1"/>
  <c r="B15" i="1"/>
  <c r="B20" i="1"/>
  <c r="B19" i="1"/>
  <c r="K17" i="1"/>
  <c r="K18" i="1"/>
  <c r="E17" i="1"/>
  <c r="F17" i="1"/>
  <c r="G17" i="1"/>
  <c r="H17" i="1"/>
  <c r="I17" i="1"/>
  <c r="J17" i="1"/>
  <c r="E18" i="1"/>
  <c r="F18" i="1"/>
  <c r="G18" i="1"/>
  <c r="H18" i="1"/>
  <c r="I18" i="1"/>
  <c r="J18" i="1"/>
  <c r="D18" i="1"/>
  <c r="D17" i="1"/>
  <c r="B18" i="1"/>
  <c r="B17" i="1"/>
  <c r="B22" i="1" s="1"/>
  <c r="B14" i="1"/>
  <c r="K16" i="1"/>
  <c r="E16" i="1"/>
  <c r="F16" i="1"/>
  <c r="G16" i="1"/>
  <c r="H16" i="1"/>
  <c r="I16" i="1"/>
  <c r="J16" i="1"/>
  <c r="D16" i="1"/>
  <c r="K15" i="1"/>
  <c r="E15" i="1"/>
  <c r="F15" i="1"/>
  <c r="G15" i="1"/>
  <c r="H15" i="1"/>
  <c r="I15" i="1"/>
  <c r="J15" i="1"/>
  <c r="D15" i="1"/>
  <c r="E13" i="1"/>
  <c r="F13" i="1"/>
  <c r="G13" i="1"/>
  <c r="H13" i="1"/>
  <c r="I13" i="1"/>
  <c r="J13" i="1"/>
  <c r="D13" i="1"/>
  <c r="E14" i="1"/>
  <c r="F14" i="1"/>
  <c r="K14" i="1" s="1"/>
  <c r="G14" i="1"/>
  <c r="H14" i="1"/>
  <c r="I14" i="1"/>
  <c r="J14" i="1"/>
  <c r="D14" i="1"/>
  <c r="K13" i="1"/>
  <c r="M12" i="1"/>
  <c r="K12" i="1"/>
  <c r="E12" i="1"/>
  <c r="F12" i="1"/>
  <c r="G12" i="1"/>
  <c r="H12" i="1"/>
  <c r="I12" i="1"/>
  <c r="J12" i="1"/>
  <c r="D12" i="1"/>
  <c r="F9" i="1"/>
  <c r="D4" i="1"/>
  <c r="K5" i="1"/>
  <c r="K4" i="1"/>
  <c r="E4" i="1"/>
  <c r="F4" i="1"/>
  <c r="G4" i="1"/>
  <c r="H4" i="1"/>
  <c r="I4" i="1"/>
  <c r="J4" i="1"/>
  <c r="F1" i="1"/>
  <c r="B21" i="1" l="1"/>
</calcChain>
</file>

<file path=xl/sharedStrings.xml><?xml version="1.0" encoding="utf-8"?>
<sst xmlns="http://schemas.openxmlformats.org/spreadsheetml/2006/main" count="30" uniqueCount="25">
  <si>
    <t>x</t>
  </si>
  <si>
    <t>y</t>
  </si>
  <si>
    <t>h =</t>
  </si>
  <si>
    <t>n =</t>
  </si>
  <si>
    <t>ni/nh</t>
  </si>
  <si>
    <t>Проверка</t>
  </si>
  <si>
    <t>x*y</t>
  </si>
  <si>
    <t>xср=x_=</t>
  </si>
  <si>
    <t>y = ni =</t>
  </si>
  <si>
    <t>(x - xср)^2</t>
  </si>
  <si>
    <t>ni*(x - xср)^2</t>
  </si>
  <si>
    <t>Дисп несм =</t>
  </si>
  <si>
    <t>(x - xср)^3</t>
  </si>
  <si>
    <t>(x - xср)^4</t>
  </si>
  <si>
    <t xml:space="preserve">xср = </t>
  </si>
  <si>
    <t>Ср кв несм=</t>
  </si>
  <si>
    <t>Цм3=</t>
  </si>
  <si>
    <t>ni*(x - xср)^3</t>
  </si>
  <si>
    <t>ni*(x - xср)^4</t>
  </si>
  <si>
    <t>Цм4 =</t>
  </si>
  <si>
    <t>Дисп см (цм2) =</t>
  </si>
  <si>
    <t xml:space="preserve">Асс = </t>
  </si>
  <si>
    <t xml:space="preserve">Экс = </t>
  </si>
  <si>
    <t>Вариац=</t>
  </si>
  <si>
    <t>Ср кв см (s3)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</si>
</sst>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3" xfId="0" applyFill="1" applyBorder="1"/>
    <xf numFmtId="0" fontId="0" fillId="2" borderId="14" xfId="0" applyFill="1" applyBorder="1"/>
    <xf numFmtId="0" fontId="0" fillId="4" borderId="13" xfId="0" applyFill="1" applyBorder="1"/>
    <xf numFmtId="0" fontId="0" fillId="4" borderId="14" xfId="0" applyFill="1" applyBorder="1"/>
    <xf numFmtId="0" fontId="0" fillId="5" borderId="13" xfId="0" applyFill="1" applyBorder="1"/>
    <xf numFmtId="0" fontId="0" fillId="5" borderId="14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0" fillId="2" borderId="0" xfId="0" applyFill="1"/>
    <xf numFmtId="0" fontId="0" fillId="2" borderId="18" xfId="0" applyFill="1" applyBorder="1"/>
    <xf numFmtId="0" fontId="0" fillId="6" borderId="0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3" borderId="0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 выборки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Лист1!$D$2:$J$2</c:f>
              <c:numCache>
                <c:formatCode>General</c:formatCode>
                <c:ptCount val="7"/>
                <c:pt idx="0">
                  <c:v>13</c:v>
                </c:pt>
                <c:pt idx="1">
                  <c:v>17</c:v>
                </c:pt>
                <c:pt idx="2">
                  <c:v>21</c:v>
                </c:pt>
                <c:pt idx="3">
                  <c:v>25</c:v>
                </c:pt>
                <c:pt idx="4">
                  <c:v>29</c:v>
                </c:pt>
                <c:pt idx="5">
                  <c:v>33</c:v>
                </c:pt>
                <c:pt idx="6">
                  <c:v>37</c:v>
                </c:pt>
              </c:numCache>
            </c:numRef>
          </c:cat>
          <c:val>
            <c:numRef>
              <c:f>Лист1!$D$4:$J$4</c:f>
              <c:numCache>
                <c:formatCode>General</c:formatCode>
                <c:ptCount val="7"/>
                <c:pt idx="0">
                  <c:v>1.2931034482758621E-2</c:v>
                </c:pt>
                <c:pt idx="1">
                  <c:v>3.017241379310345E-2</c:v>
                </c:pt>
                <c:pt idx="2">
                  <c:v>5.1724137931034482E-2</c:v>
                </c:pt>
                <c:pt idx="3">
                  <c:v>7.7586206896551727E-2</c:v>
                </c:pt>
                <c:pt idx="4">
                  <c:v>4.3103448275862072E-2</c:v>
                </c:pt>
                <c:pt idx="5">
                  <c:v>2.5862068965517241E-2</c:v>
                </c:pt>
                <c:pt idx="6">
                  <c:v>8.6206896551724137E-3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13-4864-8ACD-C2B507C62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95602760"/>
        <c:axId val="49559718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Лист1!$D$2:$J$2</c:f>
              <c:numCache>
                <c:formatCode>General</c:formatCode>
                <c:ptCount val="7"/>
                <c:pt idx="0">
                  <c:v>13</c:v>
                </c:pt>
                <c:pt idx="1">
                  <c:v>17</c:v>
                </c:pt>
                <c:pt idx="2">
                  <c:v>21</c:v>
                </c:pt>
                <c:pt idx="3">
                  <c:v>25</c:v>
                </c:pt>
                <c:pt idx="4">
                  <c:v>29</c:v>
                </c:pt>
                <c:pt idx="5">
                  <c:v>33</c:v>
                </c:pt>
                <c:pt idx="6">
                  <c:v>37</c:v>
                </c:pt>
              </c:numCache>
            </c:numRef>
          </c:cat>
          <c:val>
            <c:numRef>
              <c:f>Лист1!$D$5:$J$5</c:f>
              <c:numCache>
                <c:formatCode>General</c:formatCode>
                <c:ptCount val="7"/>
                <c:pt idx="0">
                  <c:v>1.2931034482758621E-2</c:v>
                </c:pt>
                <c:pt idx="1">
                  <c:v>3.017241379310345E-2</c:v>
                </c:pt>
                <c:pt idx="2">
                  <c:v>5.1724137931034482E-2</c:v>
                </c:pt>
                <c:pt idx="3">
                  <c:v>7.7586206896551727E-2</c:v>
                </c:pt>
                <c:pt idx="4">
                  <c:v>4.3103448275862072E-2</c:v>
                </c:pt>
                <c:pt idx="5">
                  <c:v>2.5862068965517241E-2</c:v>
                </c:pt>
                <c:pt idx="6">
                  <c:v>8.6206896551724137E-3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13-4864-8ACD-C2B507C62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602760"/>
        <c:axId val="495597184"/>
      </c:lineChart>
      <c:catAx>
        <c:axId val="495602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597184"/>
        <c:crosses val="autoZero"/>
        <c:auto val="1"/>
        <c:lblAlgn val="ctr"/>
        <c:lblOffset val="100"/>
        <c:noMultiLvlLbl val="0"/>
      </c:catAx>
      <c:valAx>
        <c:axId val="49559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602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323850</xdr:colOff>
      <xdr:row>0</xdr:row>
      <xdr:rowOff>57150</xdr:rowOff>
    </xdr:from>
    <xdr:to>
      <xdr:col>21</xdr:col>
      <xdr:colOff>19050</xdr:colOff>
      <xdr:row>14</xdr:row>
      <xdr:rowOff>104775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topLeftCell="A4" workbookViewId="0">
      <selection activeCell="B24" sqref="B24"/>
    </sheetView>
  </sheetViews>
  <sheetFormatPr defaultRowHeight="15" x14ac:dyDescent="0.25"/>
  <cols>
    <col min="1" max="1" width="15.85546875" customWidth="1"/>
    <col min="2" max="2" width="17.140625" customWidth="1"/>
    <col min="3" max="3" width="14" customWidth="1"/>
    <col min="4" max="4" width="10" bestFit="1" customWidth="1"/>
  </cols>
  <sheetData>
    <row r="1" spans="1:13" ht="15.75" thickBot="1" x14ac:dyDescent="0.3">
      <c r="C1" s="3" t="s">
        <v>2</v>
      </c>
      <c r="D1" s="4">
        <v>4</v>
      </c>
      <c r="E1" s="5" t="s">
        <v>3</v>
      </c>
      <c r="F1" s="6">
        <f xml:space="preserve"> SUM(D3:J3)</f>
        <v>58</v>
      </c>
      <c r="K1" t="s">
        <v>5</v>
      </c>
    </row>
    <row r="2" spans="1:13" x14ac:dyDescent="0.25">
      <c r="C2" s="10" t="s">
        <v>0</v>
      </c>
      <c r="D2" s="11">
        <v>13</v>
      </c>
      <c r="E2" s="11">
        <v>17</v>
      </c>
      <c r="F2" s="11">
        <v>21</v>
      </c>
      <c r="G2" s="11">
        <v>25</v>
      </c>
      <c r="H2" s="11">
        <v>29</v>
      </c>
      <c r="I2" s="11">
        <v>33</v>
      </c>
      <c r="J2" s="12">
        <v>37</v>
      </c>
    </row>
    <row r="3" spans="1:13" ht="15.75" thickBot="1" x14ac:dyDescent="0.3">
      <c r="C3" s="16" t="s">
        <v>1</v>
      </c>
      <c r="D3" s="17">
        <v>3</v>
      </c>
      <c r="E3" s="17">
        <v>7</v>
      </c>
      <c r="F3" s="17">
        <v>12</v>
      </c>
      <c r="G3" s="17">
        <v>18</v>
      </c>
      <c r="H3" s="17">
        <v>10</v>
      </c>
      <c r="I3" s="17">
        <v>6</v>
      </c>
      <c r="J3" s="18">
        <v>2</v>
      </c>
    </row>
    <row r="4" spans="1:13" x14ac:dyDescent="0.25">
      <c r="C4" s="22" t="s">
        <v>4</v>
      </c>
      <c r="D4" s="23">
        <f xml:space="preserve"> D3 / ($D$1*$F$1)</f>
        <v>1.2931034482758621E-2</v>
      </c>
      <c r="E4" s="23">
        <f t="shared" ref="E4:J4" si="0" xml:space="preserve"> E3 / ($D$1*$F$1)</f>
        <v>3.017241379310345E-2</v>
      </c>
      <c r="F4" s="23">
        <f t="shared" si="0"/>
        <v>5.1724137931034482E-2</v>
      </c>
      <c r="G4" s="23">
        <f t="shared" si="0"/>
        <v>7.7586206896551727E-2</v>
      </c>
      <c r="H4" s="23">
        <f t="shared" si="0"/>
        <v>4.3103448275862072E-2</v>
      </c>
      <c r="I4" s="23">
        <f t="shared" si="0"/>
        <v>2.5862068965517241E-2</v>
      </c>
      <c r="J4" s="24">
        <f t="shared" si="0"/>
        <v>8.6206896551724137E-3</v>
      </c>
      <c r="K4" s="21">
        <f xml:space="preserve"> SUM(D4:J4)</f>
        <v>0.25</v>
      </c>
    </row>
    <row r="5" spans="1:13" ht="15.75" thickBot="1" x14ac:dyDescent="0.3">
      <c r="C5" s="7" t="s">
        <v>4</v>
      </c>
      <c r="D5" s="8">
        <v>1.2931034482758621E-2</v>
      </c>
      <c r="E5" s="8">
        <v>3.017241379310345E-2</v>
      </c>
      <c r="F5" s="8">
        <v>5.1724137931034482E-2</v>
      </c>
      <c r="G5" s="8">
        <v>7.7586206896551727E-2</v>
      </c>
      <c r="H5" s="8">
        <v>4.3103448275862072E-2</v>
      </c>
      <c r="I5" s="8">
        <v>2.5862068965517241E-2</v>
      </c>
      <c r="J5" s="9">
        <v>8.6206896551724137E-3</v>
      </c>
      <c r="K5" s="21">
        <f xml:space="preserve"> SUM(D5:J5)</f>
        <v>0.25</v>
      </c>
    </row>
    <row r="8" spans="1:13" ht="15.75" thickBot="1" x14ac:dyDescent="0.3"/>
    <row r="9" spans="1:13" ht="15.75" thickBot="1" x14ac:dyDescent="0.3">
      <c r="C9" s="3" t="s">
        <v>2</v>
      </c>
      <c r="D9" s="4">
        <v>4</v>
      </c>
      <c r="E9" s="5" t="s">
        <v>3</v>
      </c>
      <c r="F9" s="6">
        <f xml:space="preserve"> SUM(D11:J11)</f>
        <v>58</v>
      </c>
    </row>
    <row r="10" spans="1:13" x14ac:dyDescent="0.25">
      <c r="C10" s="10" t="s">
        <v>0</v>
      </c>
      <c r="D10" s="11">
        <v>13</v>
      </c>
      <c r="E10" s="11">
        <v>17</v>
      </c>
      <c r="F10" s="11">
        <v>21</v>
      </c>
      <c r="G10" s="11">
        <v>25</v>
      </c>
      <c r="H10" s="11">
        <v>29</v>
      </c>
      <c r="I10" s="11">
        <v>33</v>
      </c>
      <c r="J10" s="12">
        <v>37</v>
      </c>
    </row>
    <row r="11" spans="1:13" ht="15.75" thickBot="1" x14ac:dyDescent="0.3">
      <c r="C11" s="13" t="s">
        <v>8</v>
      </c>
      <c r="D11" s="14">
        <v>3</v>
      </c>
      <c r="E11" s="14">
        <v>7</v>
      </c>
      <c r="F11" s="14">
        <v>12</v>
      </c>
      <c r="G11" s="14">
        <v>18</v>
      </c>
      <c r="H11" s="14">
        <v>10</v>
      </c>
      <c r="I11" s="14">
        <v>6</v>
      </c>
      <c r="J11" s="15">
        <v>2</v>
      </c>
    </row>
    <row r="12" spans="1:13" ht="15.75" thickBot="1" x14ac:dyDescent="0.3">
      <c r="C12" s="1" t="s">
        <v>6</v>
      </c>
      <c r="D12" s="20">
        <f xml:space="preserve"> D10*D11</f>
        <v>39</v>
      </c>
      <c r="E12" s="20">
        <f t="shared" ref="E12:J12" si="1" xml:space="preserve"> E10*E11</f>
        <v>119</v>
      </c>
      <c r="F12" s="20">
        <f t="shared" si="1"/>
        <v>252</v>
      </c>
      <c r="G12" s="20">
        <f t="shared" si="1"/>
        <v>450</v>
      </c>
      <c r="H12" s="20">
        <f t="shared" si="1"/>
        <v>290</v>
      </c>
      <c r="I12" s="20">
        <f t="shared" si="1"/>
        <v>198</v>
      </c>
      <c r="J12" s="2">
        <f t="shared" si="1"/>
        <v>74</v>
      </c>
      <c r="K12" s="19">
        <f xml:space="preserve"> SUM(D12:J12)</f>
        <v>1422</v>
      </c>
      <c r="L12" t="s">
        <v>7</v>
      </c>
      <c r="M12">
        <f xml:space="preserve"> K12/F1</f>
        <v>24.517241379310345</v>
      </c>
    </row>
    <row r="13" spans="1:13" x14ac:dyDescent="0.25">
      <c r="C13" s="26" t="s">
        <v>9</v>
      </c>
      <c r="D13" s="27">
        <f xml:space="preserve"> (D10 - $M$12)^2</f>
        <v>132.64684898929846</v>
      </c>
      <c r="E13" s="27">
        <f t="shared" ref="E13:J13" si="2" xml:space="preserve"> (E10 - $M$12)^2</f>
        <v>56.508917954815701</v>
      </c>
      <c r="F13" s="27">
        <f t="shared" si="2"/>
        <v>12.370986920332939</v>
      </c>
      <c r="G13" s="27">
        <f t="shared" si="2"/>
        <v>0.233055885850178</v>
      </c>
      <c r="H13" s="27">
        <f t="shared" si="2"/>
        <v>20.095124851367416</v>
      </c>
      <c r="I13" s="27">
        <f t="shared" si="2"/>
        <v>71.957193816884654</v>
      </c>
      <c r="J13" s="28">
        <f t="shared" si="2"/>
        <v>155.81926278240189</v>
      </c>
      <c r="K13" s="19">
        <f xml:space="preserve"> SUM(D13:J13)</f>
        <v>449.63139120095127</v>
      </c>
    </row>
    <row r="14" spans="1:13" x14ac:dyDescent="0.25">
      <c r="A14" t="s">
        <v>14</v>
      </c>
      <c r="B14">
        <f xml:space="preserve"> K12/F1</f>
        <v>24.517241379310345</v>
      </c>
      <c r="C14" s="29" t="s">
        <v>10</v>
      </c>
      <c r="D14" s="25">
        <f>D11* D13</f>
        <v>397.94054696789539</v>
      </c>
      <c r="E14" s="25">
        <f t="shared" ref="E14:J14" si="3">E11* E13</f>
        <v>395.56242568370988</v>
      </c>
      <c r="F14" s="25">
        <f t="shared" si="3"/>
        <v>148.45184304399527</v>
      </c>
      <c r="G14" s="25">
        <f t="shared" si="3"/>
        <v>4.1950059453032038</v>
      </c>
      <c r="H14" s="25">
        <f t="shared" si="3"/>
        <v>200.95124851367416</v>
      </c>
      <c r="I14" s="25">
        <f t="shared" si="3"/>
        <v>431.74316290130793</v>
      </c>
      <c r="J14" s="30">
        <f t="shared" si="3"/>
        <v>311.63852556480379</v>
      </c>
      <c r="K14" s="19">
        <f xml:space="preserve"> SUM(D14:J14)</f>
        <v>1890.4827586206895</v>
      </c>
    </row>
    <row r="15" spans="1:13" x14ac:dyDescent="0.25">
      <c r="A15" t="s">
        <v>20</v>
      </c>
      <c r="B15">
        <f xml:space="preserve"> K14 / 58</f>
        <v>32.594530321046371</v>
      </c>
      <c r="C15" s="29" t="s">
        <v>12</v>
      </c>
      <c r="D15" s="25">
        <f>(D10-$M$12)^3</f>
        <v>-1527.7257780146788</v>
      </c>
      <c r="E15" s="25">
        <f t="shared" ref="E15:J15" si="4">(E10-$M$12)^3</f>
        <v>-424.79117634999392</v>
      </c>
      <c r="F15" s="25">
        <f t="shared" si="4"/>
        <v>-43.511747099102067</v>
      </c>
      <c r="G15" s="25">
        <f t="shared" si="4"/>
        <v>0.11250973799663758</v>
      </c>
      <c r="H15" s="25">
        <f t="shared" si="4"/>
        <v>90.081594161302206</v>
      </c>
      <c r="I15" s="25">
        <f t="shared" si="4"/>
        <v>610.39550617081466</v>
      </c>
      <c r="J15" s="30">
        <f t="shared" si="4"/>
        <v>1945.054245766534</v>
      </c>
      <c r="K15" s="19">
        <f xml:space="preserve"> SUM(D15:J15)</f>
        <v>649.61515437287267</v>
      </c>
    </row>
    <row r="16" spans="1:13" ht="15.75" thickBot="1" x14ac:dyDescent="0.3">
      <c r="A16" t="s">
        <v>11</v>
      </c>
      <c r="B16">
        <f xml:space="preserve"> K14 / 57</f>
        <v>33.16636418632789</v>
      </c>
      <c r="C16" s="31" t="s">
        <v>13</v>
      </c>
      <c r="D16" s="32">
        <f>(D10-$M$12)^4</f>
        <v>17595.186546789751</v>
      </c>
      <c r="E16" s="32">
        <f t="shared" ref="E16:J16" si="5">(E10-$M$12)^4</f>
        <v>3193.2578084240922</v>
      </c>
      <c r="F16" s="32">
        <f t="shared" si="5"/>
        <v>153.04131738304866</v>
      </c>
      <c r="G16" s="32">
        <f t="shared" si="5"/>
        <v>5.43150459294112E-2</v>
      </c>
      <c r="H16" s="32">
        <f t="shared" si="5"/>
        <v>403.81404279204429</v>
      </c>
      <c r="I16" s="32">
        <f t="shared" si="5"/>
        <v>5177.8377420007027</v>
      </c>
      <c r="J16" s="33">
        <f t="shared" si="5"/>
        <v>24279.642654051215</v>
      </c>
      <c r="K16" s="19">
        <f xml:space="preserve"> SUM(D16:J16)</f>
        <v>50802.834426486785</v>
      </c>
    </row>
    <row r="17" spans="1:11" x14ac:dyDescent="0.25">
      <c r="A17" t="s">
        <v>24</v>
      </c>
      <c r="B17">
        <f xml:space="preserve"> B15 ^ (0.5)</f>
        <v>5.7091619631121322</v>
      </c>
      <c r="C17" s="29" t="s">
        <v>17</v>
      </c>
      <c r="D17">
        <f xml:space="preserve"> D15 * D11</f>
        <v>-4583.1773340440359</v>
      </c>
      <c r="E17">
        <f t="shared" ref="E17:J17" si="6" xml:space="preserve"> E15 * E11</f>
        <v>-2973.5382344499576</v>
      </c>
      <c r="F17">
        <f t="shared" si="6"/>
        <v>-522.14096518922474</v>
      </c>
      <c r="G17">
        <f t="shared" si="6"/>
        <v>2.0251752839394763</v>
      </c>
      <c r="H17">
        <f t="shared" si="6"/>
        <v>900.81594161302201</v>
      </c>
      <c r="I17">
        <f t="shared" si="6"/>
        <v>3662.3730370248877</v>
      </c>
      <c r="J17">
        <f t="shared" si="6"/>
        <v>3890.108491533068</v>
      </c>
      <c r="K17" s="19">
        <f t="shared" ref="K17:K18" si="7" xml:space="preserve"> SUM(D17:J17)</f>
        <v>376.46611177169916</v>
      </c>
    </row>
    <row r="18" spans="1:11" x14ac:dyDescent="0.25">
      <c r="A18" t="s">
        <v>15</v>
      </c>
      <c r="B18">
        <f xml:space="preserve"> B16 ^ (0.5)</f>
        <v>5.7590245863625107</v>
      </c>
      <c r="C18" s="29" t="s">
        <v>18</v>
      </c>
      <c r="D18">
        <f xml:space="preserve"> D16 * D11</f>
        <v>52785.559640369254</v>
      </c>
      <c r="E18">
        <f t="shared" ref="E18:J18" si="8" xml:space="preserve"> E16 * E11</f>
        <v>22352.804658968646</v>
      </c>
      <c r="F18">
        <f t="shared" si="8"/>
        <v>1836.4958085965841</v>
      </c>
      <c r="G18">
        <f t="shared" si="8"/>
        <v>0.97767082672940164</v>
      </c>
      <c r="H18">
        <f t="shared" si="8"/>
        <v>4038.140427920443</v>
      </c>
      <c r="I18">
        <f t="shared" si="8"/>
        <v>31067.026452004218</v>
      </c>
      <c r="J18">
        <f t="shared" si="8"/>
        <v>48559.28530810243</v>
      </c>
      <c r="K18" s="19">
        <f t="shared" si="7"/>
        <v>160640.28996678832</v>
      </c>
    </row>
    <row r="19" spans="1:11" x14ac:dyDescent="0.25">
      <c r="A19" t="s">
        <v>16</v>
      </c>
      <c r="B19">
        <f xml:space="preserve"> K17 / 58</f>
        <v>6.4907950305465372</v>
      </c>
    </row>
    <row r="20" spans="1:11" x14ac:dyDescent="0.25">
      <c r="A20" t="s">
        <v>19</v>
      </c>
      <c r="B20">
        <f xml:space="preserve"> K18 /58</f>
        <v>2769.660171841178</v>
      </c>
    </row>
    <row r="21" spans="1:11" x14ac:dyDescent="0.25">
      <c r="A21" t="s">
        <v>21</v>
      </c>
      <c r="B21">
        <f xml:space="preserve"> B19 / B17^3</f>
        <v>3.488034757780021E-2</v>
      </c>
    </row>
    <row r="22" spans="1:11" x14ac:dyDescent="0.25">
      <c r="A22" t="s">
        <v>22</v>
      </c>
      <c r="B22">
        <f xml:space="preserve"> B20 / B17^4 -3</f>
        <v>-0.3930240114212693</v>
      </c>
    </row>
    <row r="23" spans="1:11" x14ac:dyDescent="0.25">
      <c r="A23" t="s">
        <v>23</v>
      </c>
      <c r="B23">
        <f xml:space="preserve"> B17 / M12</f>
        <v>0.23286314617475645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R3"/>
  <sheetViews>
    <sheetView workbookViewId="0">
      <selection activeCell="D3" sqref="D3:R3"/>
    </sheetView>
  </sheetViews>
  <sheetFormatPr defaultRowHeight="15" x14ac:dyDescent="0.25"/>
  <sheetData>
    <row r="3" spans="3:18" x14ac:dyDescent="0.25">
      <c r="C3" t="s">
        <v>0</v>
      </c>
      <c r="D3">
        <v>2</v>
      </c>
      <c r="E3">
        <v>4.5</v>
      </c>
      <c r="F3">
        <v>6</v>
      </c>
      <c r="G3">
        <v>12</v>
      </c>
      <c r="H3">
        <v>18</v>
      </c>
      <c r="I3">
        <v>34</v>
      </c>
      <c r="J3">
        <v>21</v>
      </c>
      <c r="K3">
        <v>4</v>
      </c>
      <c r="L3">
        <v>4</v>
      </c>
      <c r="M3">
        <v>23</v>
      </c>
      <c r="N3">
        <v>17</v>
      </c>
      <c r="O3">
        <v>22</v>
      </c>
      <c r="P3">
        <v>36</v>
      </c>
      <c r="Q3">
        <v>2</v>
      </c>
      <c r="R3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2022-11-02T11:47:11Z</dcterms:modified>
</cp:coreProperties>
</file>