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ts\Desktop\git\정리\"/>
    </mc:Choice>
  </mc:AlternateContent>
  <xr:revisionPtr revIDLastSave="0" documentId="8_{699343F9-26F8-4A66-A808-37453C39900D}" xr6:coauthVersionLast="45" xr6:coauthVersionMax="45" xr10:uidLastSave="{00000000-0000-0000-0000-000000000000}"/>
  <bookViews>
    <workbookView xWindow="2730" yWindow="2730" windowWidth="21600" windowHeight="11385" activeTab="1" xr2:uid="{00000000-000D-0000-FFFF-FFFF00000000}"/>
  </bookViews>
  <sheets>
    <sheet name="Sheet1" sheetId="1" r:id="rId1"/>
    <sheet name="원석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Q104" i="1" l="1"/>
  <c r="Q107" i="1"/>
  <c r="Q108" i="1"/>
  <c r="Q111" i="1"/>
  <c r="Q112" i="1"/>
  <c r="O104" i="1"/>
  <c r="O107" i="1"/>
  <c r="O108" i="1"/>
  <c r="O111" i="1"/>
  <c r="O112" i="1"/>
  <c r="R93" i="1"/>
  <c r="R107" i="1" s="1"/>
  <c r="R97" i="1"/>
  <c r="R111" i="1" s="1"/>
  <c r="Q90" i="1"/>
  <c r="Q91" i="1"/>
  <c r="Q105" i="1" s="1"/>
  <c r="Q93" i="1"/>
  <c r="Q94" i="1"/>
  <c r="Q95" i="1"/>
  <c r="Q109" i="1" s="1"/>
  <c r="Q97" i="1"/>
  <c r="Q98" i="1"/>
  <c r="Q99" i="1"/>
  <c r="Q113" i="1" s="1"/>
  <c r="P93" i="1"/>
  <c r="P107" i="1" s="1"/>
  <c r="P97" i="1"/>
  <c r="P111" i="1" s="1"/>
  <c r="O90" i="1"/>
  <c r="O91" i="1"/>
  <c r="O105" i="1" s="1"/>
  <c r="O93" i="1"/>
  <c r="O94" i="1"/>
  <c r="O95" i="1"/>
  <c r="O109" i="1" s="1"/>
  <c r="O97" i="1"/>
  <c r="O98" i="1"/>
  <c r="O99" i="1"/>
  <c r="O113" i="1" s="1"/>
  <c r="N90" i="1"/>
  <c r="R90" i="1" s="1"/>
  <c r="R104" i="1" s="1"/>
  <c r="N91" i="1"/>
  <c r="R91" i="1" s="1"/>
  <c r="R105" i="1" s="1"/>
  <c r="N92" i="1"/>
  <c r="Q92" i="1" s="1"/>
  <c r="Q106" i="1" s="1"/>
  <c r="N93" i="1"/>
  <c r="N94" i="1"/>
  <c r="R94" i="1" s="1"/>
  <c r="R108" i="1" s="1"/>
  <c r="N95" i="1"/>
  <c r="R95" i="1" s="1"/>
  <c r="R109" i="1" s="1"/>
  <c r="N96" i="1"/>
  <c r="Q96" i="1" s="1"/>
  <c r="Q110" i="1" s="1"/>
  <c r="N97" i="1"/>
  <c r="N98" i="1"/>
  <c r="R98" i="1" s="1"/>
  <c r="R112" i="1" s="1"/>
  <c r="N99" i="1"/>
  <c r="R99" i="1" s="1"/>
  <c r="R113" i="1" s="1"/>
  <c r="N89" i="1"/>
  <c r="O89" i="1" s="1"/>
  <c r="O103" i="1" s="1"/>
  <c r="N3" i="1"/>
  <c r="M3" i="1" s="1"/>
  <c r="J2" i="1"/>
  <c r="R53" i="1"/>
  <c r="R54" i="1"/>
  <c r="R55" i="1"/>
  <c r="R56" i="1"/>
  <c r="R57" i="1"/>
  <c r="R58" i="1"/>
  <c r="R59" i="1"/>
  <c r="R60" i="1"/>
  <c r="R61" i="1"/>
  <c r="R52" i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52" i="1"/>
  <c r="U52" i="1" s="1"/>
  <c r="T39" i="1"/>
  <c r="T40" i="1"/>
  <c r="T41" i="1"/>
  <c r="T42" i="1"/>
  <c r="T43" i="1"/>
  <c r="T44" i="1"/>
  <c r="T45" i="1"/>
  <c r="T46" i="1"/>
  <c r="T47" i="1"/>
  <c r="T48" i="1"/>
  <c r="T38" i="1"/>
  <c r="Q39" i="1"/>
  <c r="Q40" i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I2" i="1"/>
  <c r="O3" i="2"/>
  <c r="N3" i="2"/>
  <c r="P3" i="2" s="1"/>
  <c r="O4" i="2"/>
  <c r="P2" i="2"/>
  <c r="Q42" i="1"/>
  <c r="Q41" i="1"/>
  <c r="Q48" i="1"/>
  <c r="Q47" i="1"/>
  <c r="Q46" i="1"/>
  <c r="Q45" i="1"/>
  <c r="Q44" i="1"/>
  <c r="Q43" i="1"/>
  <c r="N4" i="1"/>
  <c r="N5" i="1" s="1"/>
  <c r="M5" i="1" s="1"/>
  <c r="M2" i="1"/>
  <c r="T73" i="1" s="1"/>
  <c r="S73" i="1" s="1"/>
  <c r="O2" i="1"/>
  <c r="P3" i="1"/>
  <c r="P4" i="1" s="1"/>
  <c r="P5" i="1" s="1"/>
  <c r="F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T74" i="1" l="1"/>
  <c r="S74" i="1" s="1"/>
  <c r="U3" i="1"/>
  <c r="H2" i="1"/>
  <c r="U2" i="1"/>
  <c r="T76" i="1"/>
  <c r="S76" i="1" s="1"/>
  <c r="Q89" i="1"/>
  <c r="Q103" i="1" s="1"/>
  <c r="P96" i="1"/>
  <c r="P110" i="1" s="1"/>
  <c r="P92" i="1"/>
  <c r="P106" i="1" s="1"/>
  <c r="R96" i="1"/>
  <c r="R110" i="1" s="1"/>
  <c r="R92" i="1"/>
  <c r="R106" i="1" s="1"/>
  <c r="T2" i="1"/>
  <c r="S2" i="1" s="1"/>
  <c r="P89" i="1"/>
  <c r="P103" i="1" s="1"/>
  <c r="P99" i="1"/>
  <c r="P113" i="1" s="1"/>
  <c r="P95" i="1"/>
  <c r="P109" i="1" s="1"/>
  <c r="P91" i="1"/>
  <c r="P105" i="1" s="1"/>
  <c r="R89" i="1"/>
  <c r="R103" i="1" s="1"/>
  <c r="O96" i="1"/>
  <c r="O110" i="1" s="1"/>
  <c r="O92" i="1"/>
  <c r="O106" i="1" s="1"/>
  <c r="P98" i="1"/>
  <c r="P112" i="1" s="1"/>
  <c r="P94" i="1"/>
  <c r="P108" i="1" s="1"/>
  <c r="P90" i="1"/>
  <c r="P104" i="1" s="1"/>
  <c r="J4" i="1"/>
  <c r="I4" i="1" s="1"/>
  <c r="O4" i="1"/>
  <c r="O3" i="1"/>
  <c r="T3" i="1" s="1"/>
  <c r="S3" i="1" s="1"/>
  <c r="J3" i="1"/>
  <c r="I3" i="1" s="1"/>
  <c r="H3" i="1" s="1"/>
  <c r="M4" i="1"/>
  <c r="O5" i="1"/>
  <c r="U5" i="1" s="1"/>
  <c r="O5" i="2"/>
  <c r="O6" i="2" s="1"/>
  <c r="N4" i="2"/>
  <c r="P4" i="2" s="1"/>
  <c r="N6" i="1"/>
  <c r="M6" i="1" s="1"/>
  <c r="E51" i="1"/>
  <c r="D50" i="1"/>
  <c r="D3" i="1"/>
  <c r="F3" i="1" s="1"/>
  <c r="D4" i="1"/>
  <c r="F4" i="1" s="1"/>
  <c r="D5" i="1"/>
  <c r="T77" i="1" l="1"/>
  <c r="S77" i="1" s="1"/>
  <c r="T75" i="1"/>
  <c r="S75" i="1" s="1"/>
  <c r="U4" i="1"/>
  <c r="T4" i="1"/>
  <c r="S4" i="1" s="1"/>
  <c r="T5" i="1"/>
  <c r="S5" i="1" s="1"/>
  <c r="H4" i="1"/>
  <c r="P6" i="1"/>
  <c r="J5" i="1"/>
  <c r="I5" i="1" s="1"/>
  <c r="H5" i="1" s="1"/>
  <c r="N5" i="2"/>
  <c r="P5" i="2" s="1"/>
  <c r="F5" i="1"/>
  <c r="N7" i="1"/>
  <c r="M7" i="1" s="1"/>
  <c r="D51" i="1"/>
  <c r="E52" i="1"/>
  <c r="D6" i="1"/>
  <c r="T78" i="1" l="1"/>
  <c r="S78" i="1" s="1"/>
  <c r="P7" i="1"/>
  <c r="J6" i="1"/>
  <c r="I6" i="1" s="1"/>
  <c r="H6" i="1" s="1"/>
  <c r="O6" i="1"/>
  <c r="U6" i="1" s="1"/>
  <c r="O7" i="2"/>
  <c r="N6" i="2"/>
  <c r="P6" i="2" s="1"/>
  <c r="F6" i="1"/>
  <c r="N8" i="1"/>
  <c r="M8" i="1" s="1"/>
  <c r="D52" i="1"/>
  <c r="E53" i="1"/>
  <c r="D7" i="1"/>
  <c r="T79" i="1" l="1"/>
  <c r="S79" i="1" s="1"/>
  <c r="T6" i="1"/>
  <c r="S6" i="1" s="1"/>
  <c r="P8" i="1"/>
  <c r="J7" i="1"/>
  <c r="I7" i="1" s="1"/>
  <c r="H7" i="1" s="1"/>
  <c r="O7" i="1"/>
  <c r="U7" i="1" s="1"/>
  <c r="O8" i="2"/>
  <c r="N7" i="2"/>
  <c r="P7" i="2" s="1"/>
  <c r="F7" i="1"/>
  <c r="N9" i="1"/>
  <c r="M9" i="1" s="1"/>
  <c r="E54" i="1"/>
  <c r="D53" i="1"/>
  <c r="D8" i="1"/>
  <c r="T80" i="1" l="1"/>
  <c r="S80" i="1" s="1"/>
  <c r="P9" i="1"/>
  <c r="J8" i="1"/>
  <c r="I8" i="1" s="1"/>
  <c r="H8" i="1" s="1"/>
  <c r="O8" i="1"/>
  <c r="T7" i="1"/>
  <c r="S7" i="1" s="1"/>
  <c r="O9" i="2"/>
  <c r="N8" i="2"/>
  <c r="P8" i="2" s="1"/>
  <c r="F8" i="1"/>
  <c r="N10" i="1"/>
  <c r="M10" i="1" s="1"/>
  <c r="E55" i="1"/>
  <c r="E56" i="1" s="1"/>
  <c r="D54" i="1"/>
  <c r="D9" i="1"/>
  <c r="T81" i="1" l="1"/>
  <c r="S81" i="1" s="1"/>
  <c r="T8" i="1"/>
  <c r="U8" i="1"/>
  <c r="P10" i="1"/>
  <c r="J9" i="1"/>
  <c r="I9" i="1" s="1"/>
  <c r="H9" i="1" s="1"/>
  <c r="O9" i="1"/>
  <c r="O10" i="2"/>
  <c r="N9" i="2"/>
  <c r="P9" i="2" s="1"/>
  <c r="F9" i="1"/>
  <c r="N11" i="1"/>
  <c r="M11" i="1" s="1"/>
  <c r="D55" i="1"/>
  <c r="D10" i="1"/>
  <c r="T82" i="1" l="1"/>
  <c r="S82" i="1" s="1"/>
  <c r="T9" i="1"/>
  <c r="U9" i="1"/>
  <c r="P11" i="1"/>
  <c r="O10" i="1"/>
  <c r="J10" i="1"/>
  <c r="I10" i="1" s="1"/>
  <c r="H10" i="1" s="1"/>
  <c r="O11" i="2"/>
  <c r="N10" i="2"/>
  <c r="P10" i="2" s="1"/>
  <c r="F10" i="1"/>
  <c r="N12" i="1"/>
  <c r="M12" i="1" s="1"/>
  <c r="E57" i="1"/>
  <c r="D56" i="1"/>
  <c r="D11" i="1"/>
  <c r="T10" i="1" l="1"/>
  <c r="U10" i="1"/>
  <c r="P12" i="1"/>
  <c r="J11" i="1"/>
  <c r="I11" i="1" s="1"/>
  <c r="H11" i="1" s="1"/>
  <c r="O11" i="1"/>
  <c r="O12" i="2"/>
  <c r="N12" i="2" s="1"/>
  <c r="P12" i="2" s="1"/>
  <c r="N11" i="2"/>
  <c r="P11" i="2" s="1"/>
  <c r="F11" i="1"/>
  <c r="N13" i="1"/>
  <c r="M13" i="1" s="1"/>
  <c r="D57" i="1"/>
  <c r="E58" i="1"/>
  <c r="D12" i="1"/>
  <c r="T11" i="1" l="1"/>
  <c r="U11" i="1"/>
  <c r="P13" i="1"/>
  <c r="J12" i="1"/>
  <c r="I12" i="1" s="1"/>
  <c r="H12" i="1" s="1"/>
  <c r="O12" i="1"/>
  <c r="F12" i="1"/>
  <c r="N14" i="1"/>
  <c r="M14" i="1" s="1"/>
  <c r="E59" i="1"/>
  <c r="D58" i="1"/>
  <c r="D13" i="1"/>
  <c r="T12" i="1" l="1"/>
  <c r="U12" i="1"/>
  <c r="P14" i="1"/>
  <c r="J13" i="1"/>
  <c r="I13" i="1" s="1"/>
  <c r="H13" i="1" s="1"/>
  <c r="O13" i="1"/>
  <c r="F13" i="1"/>
  <c r="N15" i="1"/>
  <c r="M15" i="1" s="1"/>
  <c r="E60" i="1"/>
  <c r="D59" i="1"/>
  <c r="D14" i="1"/>
  <c r="T13" i="1" l="1"/>
  <c r="U13" i="1"/>
  <c r="P15" i="1"/>
  <c r="J14" i="1"/>
  <c r="I14" i="1" s="1"/>
  <c r="H14" i="1" s="1"/>
  <c r="O14" i="1"/>
  <c r="F14" i="1"/>
  <c r="N16" i="1"/>
  <c r="M16" i="1" s="1"/>
  <c r="E61" i="1"/>
  <c r="D60" i="1"/>
  <c r="D15" i="1"/>
  <c r="T14" i="1" l="1"/>
  <c r="U14" i="1"/>
  <c r="P16" i="1"/>
  <c r="J15" i="1"/>
  <c r="I15" i="1" s="1"/>
  <c r="H15" i="1" s="1"/>
  <c r="O15" i="1"/>
  <c r="F15" i="1"/>
  <c r="N17" i="1"/>
  <c r="M17" i="1" s="1"/>
  <c r="E62" i="1"/>
  <c r="D61" i="1"/>
  <c r="D16" i="1"/>
  <c r="T15" i="1" l="1"/>
  <c r="S15" i="1" s="1"/>
  <c r="U15" i="1"/>
  <c r="P17" i="1"/>
  <c r="J16" i="1"/>
  <c r="I16" i="1" s="1"/>
  <c r="H16" i="1" s="1"/>
  <c r="O16" i="1"/>
  <c r="F16" i="1"/>
  <c r="N18" i="1"/>
  <c r="M18" i="1" s="1"/>
  <c r="E63" i="1"/>
  <c r="D62" i="1"/>
  <c r="D17" i="1"/>
  <c r="T16" i="1" l="1"/>
  <c r="S16" i="1" s="1"/>
  <c r="U16" i="1"/>
  <c r="P18" i="1"/>
  <c r="J18" i="1" s="1"/>
  <c r="J17" i="1"/>
  <c r="I17" i="1" s="1"/>
  <c r="H17" i="1" s="1"/>
  <c r="O17" i="1"/>
  <c r="F17" i="1"/>
  <c r="N19" i="1"/>
  <c r="M19" i="1" s="1"/>
  <c r="E64" i="1"/>
  <c r="D63" i="1"/>
  <c r="D18" i="1"/>
  <c r="T17" i="1" l="1"/>
  <c r="S17" i="1" s="1"/>
  <c r="U17" i="1"/>
  <c r="P19" i="1"/>
  <c r="I18" i="1"/>
  <c r="H18" i="1" s="1"/>
  <c r="O18" i="1"/>
  <c r="F18" i="1"/>
  <c r="N20" i="1"/>
  <c r="M20" i="1" s="1"/>
  <c r="E65" i="1"/>
  <c r="D64" i="1"/>
  <c r="D19" i="1"/>
  <c r="T18" i="1" l="1"/>
  <c r="S18" i="1" s="1"/>
  <c r="U18" i="1"/>
  <c r="P20" i="1"/>
  <c r="J19" i="1"/>
  <c r="I19" i="1" s="1"/>
  <c r="H19" i="1" s="1"/>
  <c r="O19" i="1"/>
  <c r="F19" i="1"/>
  <c r="N21" i="1"/>
  <c r="M21" i="1" s="1"/>
  <c r="E66" i="1"/>
  <c r="D65" i="1"/>
  <c r="D20" i="1"/>
  <c r="T19" i="1" l="1"/>
  <c r="S19" i="1" s="1"/>
  <c r="U19" i="1"/>
  <c r="P21" i="1"/>
  <c r="J20" i="1"/>
  <c r="I20" i="1" s="1"/>
  <c r="H20" i="1" s="1"/>
  <c r="O20" i="1"/>
  <c r="F20" i="1"/>
  <c r="N22" i="1"/>
  <c r="M22" i="1" s="1"/>
  <c r="E67" i="1"/>
  <c r="D66" i="1"/>
  <c r="D21" i="1"/>
  <c r="T20" i="1" l="1"/>
  <c r="S20" i="1" s="1"/>
  <c r="U20" i="1"/>
  <c r="P22" i="1"/>
  <c r="J21" i="1"/>
  <c r="I21" i="1" s="1"/>
  <c r="H21" i="1" s="1"/>
  <c r="O21" i="1"/>
  <c r="F21" i="1"/>
  <c r="N23" i="1"/>
  <c r="M23" i="1" s="1"/>
  <c r="E68" i="1"/>
  <c r="D67" i="1"/>
  <c r="D22" i="1"/>
  <c r="T21" i="1" l="1"/>
  <c r="S21" i="1" s="1"/>
  <c r="U21" i="1"/>
  <c r="P23" i="1"/>
  <c r="J22" i="1"/>
  <c r="I22" i="1" s="1"/>
  <c r="H22" i="1" s="1"/>
  <c r="O22" i="1"/>
  <c r="F22" i="1"/>
  <c r="N24" i="1"/>
  <c r="M24" i="1" s="1"/>
  <c r="E69" i="1"/>
  <c r="D68" i="1"/>
  <c r="D23" i="1"/>
  <c r="T22" i="1" l="1"/>
  <c r="S22" i="1" s="1"/>
  <c r="U22" i="1"/>
  <c r="P24" i="1"/>
  <c r="J23" i="1"/>
  <c r="I23" i="1" s="1"/>
  <c r="H23" i="1" s="1"/>
  <c r="O23" i="1"/>
  <c r="F23" i="1"/>
  <c r="N25" i="1"/>
  <c r="M25" i="1" s="1"/>
  <c r="E70" i="1"/>
  <c r="D69" i="1"/>
  <c r="D24" i="1"/>
  <c r="T23" i="1" l="1"/>
  <c r="S23" i="1" s="1"/>
  <c r="U23" i="1"/>
  <c r="P25" i="1"/>
  <c r="J24" i="1"/>
  <c r="I24" i="1" s="1"/>
  <c r="H24" i="1" s="1"/>
  <c r="O24" i="1"/>
  <c r="S14" i="1"/>
  <c r="S10" i="1"/>
  <c r="S13" i="1"/>
  <c r="S9" i="1"/>
  <c r="S12" i="1"/>
  <c r="S8" i="1"/>
  <c r="S11" i="1"/>
  <c r="F24" i="1"/>
  <c r="N26" i="1"/>
  <c r="M26" i="1" s="1"/>
  <c r="E71" i="1"/>
  <c r="D70" i="1"/>
  <c r="D25" i="1"/>
  <c r="T24" i="1" l="1"/>
  <c r="S24" i="1" s="1"/>
  <c r="U24" i="1"/>
  <c r="P26" i="1"/>
  <c r="J25" i="1"/>
  <c r="I25" i="1" s="1"/>
  <c r="H25" i="1" s="1"/>
  <c r="O25" i="1"/>
  <c r="F25" i="1"/>
  <c r="N27" i="1"/>
  <c r="M27" i="1" s="1"/>
  <c r="E72" i="1"/>
  <c r="D71" i="1"/>
  <c r="D26" i="1"/>
  <c r="T25" i="1" l="1"/>
  <c r="S25" i="1" s="1"/>
  <c r="U25" i="1"/>
  <c r="P27" i="1"/>
  <c r="J26" i="1"/>
  <c r="I26" i="1" s="1"/>
  <c r="H26" i="1" s="1"/>
  <c r="O26" i="1"/>
  <c r="F26" i="1"/>
  <c r="N28" i="1"/>
  <c r="M28" i="1" s="1"/>
  <c r="E73" i="1"/>
  <c r="D72" i="1"/>
  <c r="D27" i="1"/>
  <c r="T26" i="1" l="1"/>
  <c r="S26" i="1" s="1"/>
  <c r="U26" i="1"/>
  <c r="P28" i="1"/>
  <c r="J27" i="1"/>
  <c r="I27" i="1" s="1"/>
  <c r="H27" i="1" s="1"/>
  <c r="O27" i="1"/>
  <c r="F27" i="1"/>
  <c r="N29" i="1"/>
  <c r="M29" i="1" s="1"/>
  <c r="E74" i="1"/>
  <c r="D73" i="1"/>
  <c r="D28" i="1"/>
  <c r="T27" i="1" l="1"/>
  <c r="S27" i="1" s="1"/>
  <c r="U27" i="1"/>
  <c r="P29" i="1"/>
  <c r="J28" i="1"/>
  <c r="I28" i="1" s="1"/>
  <c r="H28" i="1" s="1"/>
  <c r="O28" i="1"/>
  <c r="F28" i="1"/>
  <c r="N30" i="1"/>
  <c r="M30" i="1" s="1"/>
  <c r="E75" i="1"/>
  <c r="D74" i="1"/>
  <c r="D29" i="1"/>
  <c r="T28" i="1" l="1"/>
  <c r="S28" i="1" s="1"/>
  <c r="U28" i="1"/>
  <c r="P30" i="1"/>
  <c r="J29" i="1"/>
  <c r="I29" i="1" s="1"/>
  <c r="H29" i="1" s="1"/>
  <c r="O29" i="1"/>
  <c r="F29" i="1"/>
  <c r="N31" i="1"/>
  <c r="M31" i="1" s="1"/>
  <c r="E76" i="1"/>
  <c r="D75" i="1"/>
  <c r="D30" i="1"/>
  <c r="T29" i="1" l="1"/>
  <c r="S29" i="1" s="1"/>
  <c r="U29" i="1"/>
  <c r="P31" i="1"/>
  <c r="J30" i="1"/>
  <c r="I30" i="1" s="1"/>
  <c r="H30" i="1" s="1"/>
  <c r="O30" i="1"/>
  <c r="F30" i="1"/>
  <c r="N32" i="1"/>
  <c r="M32" i="1" s="1"/>
  <c r="E77" i="1"/>
  <c r="D76" i="1"/>
  <c r="D31" i="1"/>
  <c r="T30" i="1" l="1"/>
  <c r="S30" i="1" s="1"/>
  <c r="U30" i="1"/>
  <c r="P32" i="1"/>
  <c r="J31" i="1"/>
  <c r="I31" i="1" s="1"/>
  <c r="H31" i="1" s="1"/>
  <c r="O31" i="1"/>
  <c r="F31" i="1"/>
  <c r="N33" i="1"/>
  <c r="M33" i="1" s="1"/>
  <c r="E78" i="1"/>
  <c r="D77" i="1"/>
  <c r="D32" i="1"/>
  <c r="T31" i="1" l="1"/>
  <c r="S31" i="1" s="1"/>
  <c r="U31" i="1"/>
  <c r="P33" i="1"/>
  <c r="J32" i="1"/>
  <c r="I32" i="1" s="1"/>
  <c r="H32" i="1" s="1"/>
  <c r="O32" i="1"/>
  <c r="F32" i="1"/>
  <c r="N34" i="1"/>
  <c r="M34" i="1" s="1"/>
  <c r="E79" i="1"/>
  <c r="D78" i="1"/>
  <c r="D33" i="1"/>
  <c r="T32" i="1" l="1"/>
  <c r="S32" i="1" s="1"/>
  <c r="U32" i="1"/>
  <c r="P34" i="1"/>
  <c r="J34" i="1" s="1"/>
  <c r="J33" i="1"/>
  <c r="I33" i="1" s="1"/>
  <c r="H33" i="1" s="1"/>
  <c r="O33" i="1"/>
  <c r="F33" i="1"/>
  <c r="E80" i="1"/>
  <c r="D79" i="1"/>
  <c r="D34" i="1"/>
  <c r="T33" i="1" l="1"/>
  <c r="S33" i="1" s="1"/>
  <c r="U33" i="1"/>
  <c r="I34" i="1"/>
  <c r="H34" i="1" s="1"/>
  <c r="O34" i="1"/>
  <c r="F34" i="1"/>
  <c r="E81" i="1"/>
  <c r="D80" i="1"/>
  <c r="D35" i="1"/>
  <c r="T34" i="1" l="1"/>
  <c r="S34" i="1" s="1"/>
  <c r="U34" i="1"/>
  <c r="F35" i="1"/>
  <c r="E82" i="1"/>
  <c r="D81" i="1"/>
  <c r="D36" i="1"/>
  <c r="F36" i="1" l="1"/>
  <c r="E83" i="1"/>
  <c r="D82" i="1"/>
  <c r="D37" i="1"/>
  <c r="F37" i="1" l="1"/>
  <c r="E84" i="1"/>
  <c r="D83" i="1"/>
  <c r="D38" i="1"/>
  <c r="F38" i="1" l="1"/>
  <c r="E85" i="1"/>
  <c r="D84" i="1"/>
  <c r="D39" i="1"/>
  <c r="F39" i="1" l="1"/>
  <c r="E86" i="1"/>
  <c r="D85" i="1"/>
  <c r="D40" i="1"/>
  <c r="F40" i="1" l="1"/>
  <c r="E87" i="1"/>
  <c r="D86" i="1"/>
  <c r="D41" i="1"/>
  <c r="F41" i="1" l="1"/>
  <c r="E88" i="1"/>
  <c r="D87" i="1"/>
  <c r="D42" i="1"/>
  <c r="F42" i="1" l="1"/>
  <c r="E89" i="1"/>
  <c r="D88" i="1"/>
  <c r="D43" i="1"/>
  <c r="F43" i="1" l="1"/>
  <c r="E90" i="1"/>
  <c r="D89" i="1"/>
  <c r="D44" i="1"/>
  <c r="F44" i="1" l="1"/>
  <c r="E91" i="1"/>
  <c r="D90" i="1"/>
  <c r="D45" i="1"/>
  <c r="F45" i="1" l="1"/>
  <c r="E92" i="1"/>
  <c r="D91" i="1"/>
  <c r="D46" i="1"/>
  <c r="F46" i="1" l="1"/>
  <c r="E93" i="1"/>
  <c r="D92" i="1"/>
  <c r="D47" i="1"/>
  <c r="F47" i="1" l="1"/>
  <c r="E94" i="1"/>
  <c r="D93" i="1"/>
  <c r="D48" i="1"/>
  <c r="F48" i="1" l="1"/>
  <c r="E95" i="1"/>
  <c r="D94" i="1"/>
  <c r="D49" i="1"/>
  <c r="F49" i="1" l="1"/>
  <c r="E96" i="1"/>
  <c r="D95" i="1"/>
  <c r="F50" i="1" l="1"/>
  <c r="E97" i="1"/>
  <c r="D96" i="1"/>
  <c r="F51" i="1" l="1"/>
  <c r="E98" i="1"/>
  <c r="D97" i="1"/>
  <c r="F52" i="1" l="1"/>
  <c r="E99" i="1"/>
  <c r="D98" i="1"/>
  <c r="F53" i="1" l="1"/>
  <c r="E100" i="1"/>
  <c r="D99" i="1"/>
  <c r="F54" i="1" l="1"/>
  <c r="E101" i="1"/>
  <c r="D100" i="1"/>
  <c r="F55" i="1" l="1"/>
  <c r="E102" i="1"/>
  <c r="D101" i="1"/>
  <c r="F56" i="1" l="1"/>
  <c r="E103" i="1"/>
  <c r="D102" i="1"/>
  <c r="F57" i="1" l="1"/>
  <c r="E104" i="1"/>
  <c r="D103" i="1"/>
  <c r="F58" i="1" l="1"/>
  <c r="E105" i="1"/>
  <c r="D104" i="1"/>
  <c r="F59" i="1" l="1"/>
  <c r="E106" i="1"/>
  <c r="D105" i="1"/>
  <c r="F60" i="1" l="1"/>
  <c r="E107" i="1"/>
  <c r="D106" i="1"/>
  <c r="F61" i="1" l="1"/>
  <c r="E108" i="1"/>
  <c r="D107" i="1"/>
  <c r="F62" i="1" l="1"/>
  <c r="E109" i="1"/>
  <c r="D108" i="1"/>
  <c r="F63" i="1" l="1"/>
  <c r="E110" i="1"/>
  <c r="D109" i="1"/>
  <c r="F64" i="1" l="1"/>
  <c r="E111" i="1"/>
  <c r="D110" i="1"/>
  <c r="F65" i="1" l="1"/>
  <c r="E112" i="1"/>
  <c r="D111" i="1"/>
  <c r="F66" i="1" l="1"/>
  <c r="E113" i="1"/>
  <c r="D112" i="1"/>
  <c r="F67" i="1" l="1"/>
  <c r="E114" i="1"/>
  <c r="D113" i="1"/>
  <c r="F68" i="1" l="1"/>
  <c r="E115" i="1"/>
  <c r="D114" i="1"/>
  <c r="F69" i="1" l="1"/>
  <c r="E116" i="1"/>
  <c r="D115" i="1"/>
  <c r="F70" i="1" l="1"/>
  <c r="E117" i="1"/>
  <c r="D116" i="1"/>
  <c r="F71" i="1" l="1"/>
  <c r="E118" i="1"/>
  <c r="D117" i="1"/>
  <c r="F72" i="1" l="1"/>
  <c r="E119" i="1"/>
  <c r="D118" i="1"/>
  <c r="F73" i="1" l="1"/>
  <c r="E120" i="1"/>
  <c r="D119" i="1"/>
  <c r="F74" i="1" l="1"/>
  <c r="E121" i="1"/>
  <c r="D120" i="1"/>
  <c r="F75" i="1" l="1"/>
  <c r="E122" i="1"/>
  <c r="D121" i="1"/>
  <c r="F76" i="1" l="1"/>
  <c r="E123" i="1"/>
  <c r="D122" i="1"/>
  <c r="F77" i="1" l="1"/>
  <c r="E124" i="1"/>
  <c r="D123" i="1"/>
  <c r="F78" i="1" l="1"/>
  <c r="E125" i="1"/>
  <c r="D124" i="1"/>
  <c r="F79" i="1" l="1"/>
  <c r="E126" i="1"/>
  <c r="D125" i="1"/>
  <c r="F80" i="1" l="1"/>
  <c r="E127" i="1"/>
  <c r="D126" i="1"/>
  <c r="F81" i="1" l="1"/>
  <c r="E128" i="1"/>
  <c r="D127" i="1"/>
  <c r="F82" i="1" l="1"/>
  <c r="E129" i="1"/>
  <c r="D128" i="1"/>
  <c r="F83" i="1" l="1"/>
  <c r="E130" i="1"/>
  <c r="D129" i="1"/>
  <c r="F84" i="1" l="1"/>
  <c r="E131" i="1"/>
  <c r="D130" i="1"/>
  <c r="F85" i="1" l="1"/>
  <c r="E132" i="1"/>
  <c r="D131" i="1"/>
  <c r="F86" i="1" l="1"/>
  <c r="E133" i="1"/>
  <c r="D132" i="1"/>
  <c r="F87" i="1" l="1"/>
  <c r="E134" i="1"/>
  <c r="D133" i="1"/>
  <c r="F88" i="1" l="1"/>
  <c r="E135" i="1"/>
  <c r="D134" i="1"/>
  <c r="F89" i="1" l="1"/>
  <c r="E136" i="1"/>
  <c r="D135" i="1"/>
  <c r="F90" i="1" l="1"/>
  <c r="E137" i="1"/>
  <c r="D136" i="1"/>
  <c r="F91" i="1" l="1"/>
  <c r="E138" i="1"/>
  <c r="D137" i="1"/>
  <c r="F92" i="1" l="1"/>
  <c r="E139" i="1"/>
  <c r="D138" i="1"/>
  <c r="F93" i="1" l="1"/>
  <c r="E140" i="1"/>
  <c r="D139" i="1"/>
  <c r="F94" i="1" l="1"/>
  <c r="E141" i="1"/>
  <c r="D140" i="1"/>
  <c r="F95" i="1" l="1"/>
  <c r="E142" i="1"/>
  <c r="D141" i="1"/>
  <c r="F96" i="1" l="1"/>
  <c r="E143" i="1"/>
  <c r="D142" i="1"/>
  <c r="F97" i="1" l="1"/>
  <c r="E144" i="1"/>
  <c r="D143" i="1"/>
  <c r="F98" i="1" l="1"/>
  <c r="E145" i="1"/>
  <c r="D144" i="1"/>
  <c r="F99" i="1" l="1"/>
  <c r="E146" i="1"/>
  <c r="D145" i="1"/>
  <c r="F100" i="1" l="1"/>
  <c r="E147" i="1"/>
  <c r="D146" i="1"/>
  <c r="F101" i="1" l="1"/>
  <c r="E148" i="1"/>
  <c r="D147" i="1"/>
  <c r="F102" i="1" l="1"/>
  <c r="E149" i="1"/>
  <c r="D148" i="1"/>
  <c r="F103" i="1" l="1"/>
  <c r="E150" i="1"/>
  <c r="D149" i="1"/>
  <c r="F104" i="1" l="1"/>
  <c r="E151" i="1"/>
  <c r="D150" i="1"/>
  <c r="F105" i="1" l="1"/>
  <c r="E152" i="1"/>
  <c r="D151" i="1"/>
  <c r="F106" i="1" l="1"/>
  <c r="E153" i="1"/>
  <c r="D152" i="1"/>
  <c r="F107" i="1" l="1"/>
  <c r="E154" i="1"/>
  <c r="D153" i="1"/>
  <c r="F108" i="1" l="1"/>
  <c r="E155" i="1"/>
  <c r="D154" i="1"/>
  <c r="F109" i="1" l="1"/>
  <c r="E156" i="1"/>
  <c r="D155" i="1"/>
  <c r="F110" i="1" l="1"/>
  <c r="E157" i="1"/>
  <c r="D156" i="1"/>
  <c r="F111" i="1" l="1"/>
  <c r="E158" i="1"/>
  <c r="D157" i="1"/>
  <c r="F112" i="1" l="1"/>
  <c r="E159" i="1"/>
  <c r="D158" i="1"/>
  <c r="F113" i="1" l="1"/>
  <c r="E160" i="1"/>
  <c r="D159" i="1"/>
  <c r="F114" i="1" l="1"/>
  <c r="E161" i="1"/>
  <c r="D160" i="1"/>
  <c r="F115" i="1" l="1"/>
  <c r="E162" i="1"/>
  <c r="D161" i="1"/>
  <c r="F116" i="1" l="1"/>
  <c r="E163" i="1"/>
  <c r="D162" i="1"/>
  <c r="F117" i="1" l="1"/>
  <c r="E164" i="1"/>
  <c r="D163" i="1"/>
  <c r="F118" i="1" l="1"/>
  <c r="E165" i="1"/>
  <c r="D164" i="1"/>
  <c r="F119" i="1" l="1"/>
  <c r="E166" i="1"/>
  <c r="D165" i="1"/>
  <c r="F120" i="1" l="1"/>
  <c r="E167" i="1"/>
  <c r="D166" i="1"/>
  <c r="F121" i="1" l="1"/>
  <c r="E168" i="1"/>
  <c r="D167" i="1"/>
  <c r="F122" i="1" l="1"/>
  <c r="E169" i="1"/>
  <c r="D168" i="1"/>
  <c r="F123" i="1" l="1"/>
  <c r="E170" i="1"/>
  <c r="D169" i="1"/>
  <c r="F124" i="1" l="1"/>
  <c r="E171" i="1"/>
  <c r="D170" i="1"/>
  <c r="F125" i="1" l="1"/>
  <c r="E172" i="1"/>
  <c r="D171" i="1"/>
  <c r="F126" i="1" l="1"/>
  <c r="E173" i="1"/>
  <c r="D172" i="1"/>
  <c r="F127" i="1" l="1"/>
  <c r="E174" i="1"/>
  <c r="D173" i="1"/>
  <c r="F128" i="1" l="1"/>
  <c r="E175" i="1"/>
  <c r="D174" i="1"/>
  <c r="F129" i="1" l="1"/>
  <c r="E176" i="1"/>
  <c r="D175" i="1"/>
  <c r="F130" i="1" l="1"/>
  <c r="E177" i="1"/>
  <c r="D176" i="1"/>
  <c r="F131" i="1" l="1"/>
  <c r="E178" i="1"/>
  <c r="D177" i="1"/>
  <c r="F132" i="1" l="1"/>
  <c r="E179" i="1"/>
  <c r="D178" i="1"/>
  <c r="F133" i="1" l="1"/>
  <c r="E180" i="1"/>
  <c r="D179" i="1"/>
  <c r="F134" i="1" l="1"/>
  <c r="E181" i="1"/>
  <c r="D180" i="1"/>
  <c r="F135" i="1" l="1"/>
  <c r="E182" i="1"/>
  <c r="D181" i="1"/>
  <c r="F136" i="1" l="1"/>
  <c r="E183" i="1"/>
  <c r="D182" i="1"/>
  <c r="F137" i="1" l="1"/>
  <c r="E184" i="1"/>
  <c r="D183" i="1"/>
  <c r="F138" i="1" l="1"/>
  <c r="E185" i="1"/>
  <c r="D184" i="1"/>
  <c r="F139" i="1" l="1"/>
  <c r="E186" i="1"/>
  <c r="D185" i="1"/>
  <c r="F140" i="1" l="1"/>
  <c r="E187" i="1"/>
  <c r="D186" i="1"/>
  <c r="F141" i="1" l="1"/>
  <c r="E188" i="1"/>
  <c r="D187" i="1"/>
  <c r="F142" i="1" l="1"/>
  <c r="E189" i="1"/>
  <c r="D188" i="1"/>
  <c r="F143" i="1" l="1"/>
  <c r="E190" i="1"/>
  <c r="D189" i="1"/>
  <c r="F144" i="1" l="1"/>
  <c r="E191" i="1"/>
  <c r="D190" i="1"/>
  <c r="F145" i="1" l="1"/>
  <c r="E192" i="1"/>
  <c r="D191" i="1"/>
  <c r="F146" i="1" l="1"/>
  <c r="E193" i="1"/>
  <c r="D192" i="1"/>
  <c r="F147" i="1" l="1"/>
  <c r="E194" i="1"/>
  <c r="D193" i="1"/>
  <c r="F148" i="1" l="1"/>
  <c r="E195" i="1"/>
  <c r="D194" i="1"/>
  <c r="F149" i="1" l="1"/>
  <c r="E196" i="1"/>
  <c r="D195" i="1"/>
  <c r="F150" i="1" l="1"/>
  <c r="E197" i="1"/>
  <c r="D196" i="1"/>
  <c r="F151" i="1" l="1"/>
  <c r="E198" i="1"/>
  <c r="D197" i="1"/>
  <c r="F152" i="1" l="1"/>
  <c r="E199" i="1"/>
  <c r="D198" i="1"/>
  <c r="F153" i="1" l="1"/>
  <c r="E200" i="1"/>
  <c r="D199" i="1"/>
  <c r="F154" i="1" l="1"/>
  <c r="E201" i="1"/>
  <c r="D200" i="1"/>
  <c r="F155" i="1" l="1"/>
  <c r="E202" i="1"/>
  <c r="D201" i="1"/>
  <c r="F156" i="1" l="1"/>
  <c r="E203" i="1"/>
  <c r="D202" i="1"/>
  <c r="F157" i="1" l="1"/>
  <c r="E204" i="1"/>
  <c r="D203" i="1"/>
  <c r="F158" i="1" l="1"/>
  <c r="E205" i="1"/>
  <c r="D204" i="1"/>
  <c r="F159" i="1" l="1"/>
  <c r="E206" i="1"/>
  <c r="D205" i="1"/>
  <c r="F160" i="1" l="1"/>
  <c r="E207" i="1"/>
  <c r="D206" i="1"/>
  <c r="F161" i="1" l="1"/>
  <c r="E208" i="1"/>
  <c r="D207" i="1"/>
  <c r="F162" i="1" l="1"/>
  <c r="E209" i="1"/>
  <c r="D208" i="1"/>
  <c r="F163" i="1" l="1"/>
  <c r="E210" i="1"/>
  <c r="D209" i="1"/>
  <c r="F164" i="1" l="1"/>
  <c r="E211" i="1"/>
  <c r="D210" i="1"/>
  <c r="F165" i="1" l="1"/>
  <c r="E212" i="1"/>
  <c r="D211" i="1"/>
  <c r="F166" i="1" l="1"/>
  <c r="E213" i="1"/>
  <c r="D212" i="1"/>
  <c r="F167" i="1" l="1"/>
  <c r="E214" i="1"/>
  <c r="D213" i="1"/>
  <c r="F168" i="1" l="1"/>
  <c r="E215" i="1"/>
  <c r="D214" i="1"/>
  <c r="F169" i="1" l="1"/>
  <c r="E216" i="1"/>
  <c r="D215" i="1"/>
  <c r="F170" i="1" l="1"/>
  <c r="E217" i="1"/>
  <c r="D216" i="1"/>
  <c r="F171" i="1" l="1"/>
  <c r="E218" i="1"/>
  <c r="D217" i="1"/>
  <c r="F172" i="1" l="1"/>
  <c r="E219" i="1"/>
  <c r="D218" i="1"/>
  <c r="F173" i="1" l="1"/>
  <c r="E220" i="1"/>
  <c r="D219" i="1"/>
  <c r="F174" i="1" l="1"/>
  <c r="E221" i="1"/>
  <c r="D220" i="1"/>
  <c r="F175" i="1" l="1"/>
  <c r="E222" i="1"/>
  <c r="D221" i="1"/>
  <c r="F176" i="1" l="1"/>
  <c r="E223" i="1"/>
  <c r="D222" i="1"/>
  <c r="F177" i="1" l="1"/>
  <c r="E224" i="1"/>
  <c r="D223" i="1"/>
  <c r="F178" i="1" l="1"/>
  <c r="E225" i="1"/>
  <c r="D224" i="1"/>
  <c r="F179" i="1" l="1"/>
  <c r="E226" i="1"/>
  <c r="D225" i="1"/>
  <c r="F180" i="1" l="1"/>
  <c r="E227" i="1"/>
  <c r="D226" i="1"/>
  <c r="F181" i="1" l="1"/>
  <c r="E228" i="1"/>
  <c r="D227" i="1"/>
  <c r="F182" i="1" l="1"/>
  <c r="E229" i="1"/>
  <c r="D228" i="1"/>
  <c r="F183" i="1" l="1"/>
  <c r="E230" i="1"/>
  <c r="D229" i="1"/>
  <c r="F184" i="1" l="1"/>
  <c r="E231" i="1"/>
  <c r="D230" i="1"/>
  <c r="F185" i="1" l="1"/>
  <c r="E232" i="1"/>
  <c r="D231" i="1"/>
  <c r="F186" i="1" l="1"/>
  <c r="E233" i="1"/>
  <c r="D232" i="1"/>
  <c r="F187" i="1" l="1"/>
  <c r="E234" i="1"/>
  <c r="D233" i="1"/>
  <c r="F188" i="1" l="1"/>
  <c r="E235" i="1"/>
  <c r="D234" i="1"/>
  <c r="F189" i="1" l="1"/>
  <c r="E236" i="1"/>
  <c r="D235" i="1"/>
  <c r="F190" i="1" l="1"/>
  <c r="E237" i="1"/>
  <c r="D236" i="1"/>
  <c r="F191" i="1" l="1"/>
  <c r="E238" i="1"/>
  <c r="D237" i="1"/>
  <c r="F192" i="1" l="1"/>
  <c r="E239" i="1"/>
  <c r="D238" i="1"/>
  <c r="F193" i="1" l="1"/>
  <c r="E240" i="1"/>
  <c r="D239" i="1"/>
  <c r="F194" i="1" l="1"/>
  <c r="E241" i="1"/>
  <c r="D240" i="1"/>
  <c r="F195" i="1" l="1"/>
  <c r="E242" i="1"/>
  <c r="D241" i="1"/>
  <c r="F196" i="1" l="1"/>
  <c r="E243" i="1"/>
  <c r="D242" i="1"/>
  <c r="F197" i="1" l="1"/>
  <c r="E244" i="1"/>
  <c r="D243" i="1"/>
  <c r="F198" i="1" l="1"/>
  <c r="E245" i="1"/>
  <c r="D244" i="1"/>
  <c r="F199" i="1" l="1"/>
  <c r="E246" i="1"/>
  <c r="D245" i="1"/>
  <c r="F200" i="1" l="1"/>
  <c r="E247" i="1"/>
  <c r="D246" i="1"/>
  <c r="F201" i="1" l="1"/>
  <c r="E248" i="1"/>
  <c r="D247" i="1"/>
  <c r="F202" i="1" l="1"/>
  <c r="E249" i="1"/>
  <c r="D248" i="1"/>
  <c r="F203" i="1" l="1"/>
  <c r="E250" i="1"/>
  <c r="D249" i="1"/>
  <c r="F204" i="1" l="1"/>
  <c r="E251" i="1"/>
  <c r="D250" i="1"/>
  <c r="F205" i="1" l="1"/>
  <c r="E252" i="1"/>
  <c r="D251" i="1"/>
  <c r="F206" i="1" l="1"/>
  <c r="E253" i="1"/>
  <c r="D252" i="1"/>
  <c r="F207" i="1" l="1"/>
  <c r="E254" i="1"/>
  <c r="D253" i="1"/>
  <c r="F208" i="1" l="1"/>
  <c r="E255" i="1"/>
  <c r="D254" i="1"/>
  <c r="F209" i="1" l="1"/>
  <c r="E256" i="1"/>
  <c r="D255" i="1"/>
  <c r="F210" i="1" l="1"/>
  <c r="E257" i="1"/>
  <c r="D256" i="1"/>
  <c r="F211" i="1" l="1"/>
  <c r="E258" i="1"/>
  <c r="D257" i="1"/>
  <c r="F212" i="1" l="1"/>
  <c r="E259" i="1"/>
  <c r="D258" i="1"/>
  <c r="F213" i="1" l="1"/>
  <c r="E260" i="1"/>
  <c r="D259" i="1"/>
  <c r="F214" i="1" l="1"/>
  <c r="E261" i="1"/>
  <c r="D260" i="1"/>
  <c r="F215" i="1" l="1"/>
  <c r="E262" i="1"/>
  <c r="D261" i="1"/>
  <c r="F216" i="1" l="1"/>
  <c r="E263" i="1"/>
  <c r="D262" i="1"/>
  <c r="F217" i="1" l="1"/>
  <c r="E264" i="1"/>
  <c r="D263" i="1"/>
  <c r="F218" i="1" l="1"/>
  <c r="E265" i="1"/>
  <c r="D264" i="1"/>
  <c r="F219" i="1" l="1"/>
  <c r="E266" i="1"/>
  <c r="D265" i="1"/>
  <c r="F220" i="1" l="1"/>
  <c r="E267" i="1"/>
  <c r="D266" i="1"/>
  <c r="F221" i="1" l="1"/>
  <c r="E268" i="1"/>
  <c r="D267" i="1"/>
  <c r="F222" i="1" l="1"/>
  <c r="E269" i="1"/>
  <c r="D268" i="1"/>
  <c r="F223" i="1" l="1"/>
  <c r="E270" i="1"/>
  <c r="D269" i="1"/>
  <c r="F224" i="1" l="1"/>
  <c r="E271" i="1"/>
  <c r="D270" i="1"/>
  <c r="F225" i="1" l="1"/>
  <c r="E272" i="1"/>
  <c r="D271" i="1"/>
  <c r="F226" i="1" l="1"/>
  <c r="E273" i="1"/>
  <c r="D272" i="1"/>
  <c r="F227" i="1" l="1"/>
  <c r="E274" i="1"/>
  <c r="D273" i="1"/>
  <c r="F228" i="1" l="1"/>
  <c r="E275" i="1"/>
  <c r="D274" i="1"/>
  <c r="F229" i="1" l="1"/>
  <c r="E276" i="1"/>
  <c r="D275" i="1"/>
  <c r="F230" i="1" l="1"/>
  <c r="E277" i="1"/>
  <c r="D276" i="1"/>
  <c r="F231" i="1" l="1"/>
  <c r="E278" i="1"/>
  <c r="D277" i="1"/>
  <c r="F232" i="1" l="1"/>
  <c r="E279" i="1"/>
  <c r="D278" i="1"/>
  <c r="F233" i="1" l="1"/>
  <c r="E280" i="1"/>
  <c r="D279" i="1"/>
  <c r="F234" i="1" l="1"/>
  <c r="E281" i="1"/>
  <c r="D280" i="1"/>
  <c r="F235" i="1" l="1"/>
  <c r="E282" i="1"/>
  <c r="D281" i="1"/>
  <c r="F236" i="1" l="1"/>
  <c r="E283" i="1"/>
  <c r="D282" i="1"/>
  <c r="F237" i="1" l="1"/>
  <c r="E284" i="1"/>
  <c r="D283" i="1"/>
  <c r="F238" i="1" l="1"/>
  <c r="E285" i="1"/>
  <c r="D284" i="1"/>
  <c r="F239" i="1" l="1"/>
  <c r="E286" i="1"/>
  <c r="D286" i="1" s="1"/>
  <c r="D285" i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6" i="1" l="1"/>
  <c r="F285" i="1"/>
</calcChain>
</file>

<file path=xl/sharedStrings.xml><?xml version="1.0" encoding="utf-8"?>
<sst xmlns="http://schemas.openxmlformats.org/spreadsheetml/2006/main" count="104" uniqueCount="90">
  <si>
    <t>Lv</t>
    <phoneticPr fontId="1" type="noConversion"/>
  </si>
  <si>
    <t>업그레이드비용</t>
  </si>
  <si>
    <t>업그레이드비용</t>
    <phoneticPr fontId="1" type="noConversion"/>
  </si>
  <si>
    <t>층</t>
    <phoneticPr fontId="1" type="noConversion"/>
  </si>
  <si>
    <t>지하층</t>
    <phoneticPr fontId="1" type="noConversion"/>
  </si>
  <si>
    <t>원석가격</t>
    <phoneticPr fontId="1" type="noConversion"/>
  </si>
  <si>
    <t>채취노동</t>
    <phoneticPr fontId="1" type="noConversion"/>
  </si>
  <si>
    <t>노동력</t>
    <phoneticPr fontId="1" type="noConversion"/>
  </si>
  <si>
    <t>땅파기가격</t>
    <phoneticPr fontId="1" type="noConversion"/>
  </si>
  <si>
    <t>원석이름</t>
    <phoneticPr fontId="1" type="noConversion"/>
  </si>
  <si>
    <t>업그레이드 필요 클릭수(10)</t>
    <phoneticPr fontId="1" type="noConversion"/>
  </si>
  <si>
    <t>원석가격(반)</t>
    <phoneticPr fontId="1" type="noConversion"/>
  </si>
  <si>
    <t>채취노동(반)</t>
    <phoneticPr fontId="1" type="noConversion"/>
  </si>
  <si>
    <t>땅파기 필요 클릭수(반)</t>
    <phoneticPr fontId="1" type="noConversion"/>
  </si>
  <si>
    <t>알바이름</t>
    <phoneticPr fontId="1" type="noConversion"/>
  </si>
  <si>
    <t>알바층</t>
    <phoneticPr fontId="1" type="noConversion"/>
  </si>
  <si>
    <t>초당 획득원석</t>
    <phoneticPr fontId="1" type="noConversion"/>
  </si>
  <si>
    <t xml:space="preserve">초당획득 </t>
    <phoneticPr fontId="1" type="noConversion"/>
  </si>
  <si>
    <t>노동력갭</t>
    <phoneticPr fontId="1" type="noConversion"/>
  </si>
  <si>
    <t>만번클릭 채취원석수</t>
    <phoneticPr fontId="1" type="noConversion"/>
  </si>
  <si>
    <t>환산가격</t>
    <phoneticPr fontId="1" type="noConversion"/>
  </si>
  <si>
    <t>업그레이드비용(반)</t>
    <phoneticPr fontId="1" type="noConversion"/>
  </si>
  <si>
    <t>노동력(반)</t>
    <phoneticPr fontId="1" type="noConversion"/>
  </si>
  <si>
    <t>땅파기 필요 클릭수
(노동력5050기준)</t>
    <phoneticPr fontId="1" type="noConversion"/>
  </si>
  <si>
    <t>현재깊이</t>
    <phoneticPr fontId="1" type="noConversion"/>
  </si>
  <si>
    <t>땅파기비용</t>
    <phoneticPr fontId="1" type="noConversion"/>
  </si>
  <si>
    <t>초당획득</t>
    <phoneticPr fontId="1" type="noConversion"/>
  </si>
  <si>
    <t>초기업그레이드</t>
    <phoneticPr fontId="1" type="noConversion"/>
  </si>
  <si>
    <t>n = 알바레벨</t>
    <phoneticPr fontId="1" type="noConversion"/>
  </si>
  <si>
    <t>알바층 0</t>
    <phoneticPr fontId="1" type="noConversion"/>
  </si>
  <si>
    <t>알바레벨</t>
    <phoneticPr fontId="1" type="noConversion"/>
  </si>
  <si>
    <t>획득비용</t>
    <phoneticPr fontId="1" type="noConversion"/>
  </si>
  <si>
    <t>10기준</t>
    <phoneticPr fontId="1" type="noConversion"/>
  </si>
  <si>
    <t>00광산</t>
    <phoneticPr fontId="1" type="noConversion"/>
  </si>
  <si>
    <t>광산이름</t>
    <phoneticPr fontId="1" type="noConversion"/>
  </si>
  <si>
    <t>광산구매가격</t>
    <phoneticPr fontId="1" type="noConversion"/>
  </si>
  <si>
    <t>획득 원석 종류</t>
    <phoneticPr fontId="1" type="noConversion"/>
  </si>
  <si>
    <t>11광산</t>
    <phoneticPr fontId="1" type="noConversion"/>
  </si>
  <si>
    <t>22광산</t>
  </si>
  <si>
    <t>33광산</t>
  </si>
  <si>
    <t>44광산</t>
  </si>
  <si>
    <t>55광산</t>
  </si>
  <si>
    <t>66광산</t>
  </si>
  <si>
    <t>77광산</t>
  </si>
  <si>
    <t>88광산</t>
  </si>
  <si>
    <t>99광산</t>
  </si>
  <si>
    <t>초당획득수량</t>
    <phoneticPr fontId="1" type="noConversion"/>
  </si>
  <si>
    <t>원석가격/채취노동</t>
    <phoneticPr fontId="1" type="noConversion"/>
  </si>
  <si>
    <t>광산판매가격(초당증가)</t>
    <phoneticPr fontId="1" type="noConversion"/>
  </si>
  <si>
    <t>가격</t>
    <phoneticPr fontId="1" type="noConversion"/>
  </si>
  <si>
    <t>SSS급</t>
    <phoneticPr fontId="1" type="noConversion"/>
  </si>
  <si>
    <t>SS급</t>
    <phoneticPr fontId="1" type="noConversion"/>
  </si>
  <si>
    <t>S급</t>
    <phoneticPr fontId="1" type="noConversion"/>
  </si>
  <si>
    <t>A급</t>
    <phoneticPr fontId="1" type="noConversion"/>
  </si>
  <si>
    <t>원석1000</t>
    <phoneticPr fontId="1" type="noConversion"/>
  </si>
  <si>
    <t>필요노동수</t>
    <phoneticPr fontId="1" type="noConversion"/>
  </si>
  <si>
    <t>석탄</t>
    <phoneticPr fontId="1" type="noConversion"/>
  </si>
  <si>
    <t>청동</t>
    <phoneticPr fontId="1" type="noConversion"/>
  </si>
  <si>
    <t>투르말린</t>
    <phoneticPr fontId="1" type="noConversion"/>
  </si>
  <si>
    <t>청금석/라피스 라줄리</t>
    <phoneticPr fontId="1" type="noConversion"/>
  </si>
  <si>
    <t>터키석</t>
    <phoneticPr fontId="1" type="noConversion"/>
  </si>
  <si>
    <t>자수정/애미시스트</t>
    <phoneticPr fontId="1" type="noConversion"/>
  </si>
  <si>
    <t>가넷</t>
    <phoneticPr fontId="1" type="noConversion"/>
  </si>
  <si>
    <t>은</t>
    <phoneticPr fontId="1" type="noConversion"/>
  </si>
  <si>
    <t>토파즈</t>
    <phoneticPr fontId="1" type="noConversion"/>
  </si>
  <si>
    <t>아쿠아마린</t>
    <phoneticPr fontId="1" type="noConversion"/>
  </si>
  <si>
    <t>오팔</t>
    <phoneticPr fontId="1" type="noConversion"/>
  </si>
  <si>
    <t>루비</t>
    <phoneticPr fontId="1" type="noConversion"/>
  </si>
  <si>
    <t>사파이어</t>
    <phoneticPr fontId="1" type="noConversion"/>
  </si>
  <si>
    <t>에메랄드</t>
    <phoneticPr fontId="1" type="noConversion"/>
  </si>
  <si>
    <t>금</t>
    <phoneticPr fontId="1" type="noConversion"/>
  </si>
  <si>
    <t>다이아몬드</t>
    <phoneticPr fontId="1" type="noConversion"/>
  </si>
  <si>
    <t>븨브라늄</t>
    <phoneticPr fontId="1" type="noConversion"/>
  </si>
  <si>
    <t>오소리</t>
    <phoneticPr fontId="1" type="noConversion"/>
  </si>
  <si>
    <t>너구리</t>
    <phoneticPr fontId="1" type="noConversion"/>
  </si>
  <si>
    <t>웜뱃</t>
    <phoneticPr fontId="1" type="noConversion"/>
  </si>
  <si>
    <t>거북이</t>
    <phoneticPr fontId="1" type="noConversion"/>
  </si>
  <si>
    <t>프레리도그</t>
    <phoneticPr fontId="1" type="noConversion"/>
  </si>
  <si>
    <t>미어캣</t>
    <phoneticPr fontId="1" type="noConversion"/>
  </si>
  <si>
    <t>토끼</t>
    <phoneticPr fontId="1" type="noConversion"/>
  </si>
  <si>
    <t>사막여우</t>
    <phoneticPr fontId="1" type="noConversion"/>
  </si>
  <si>
    <t>라쿤</t>
    <phoneticPr fontId="1" type="noConversion"/>
  </si>
  <si>
    <t>페럿</t>
    <phoneticPr fontId="1" type="noConversion"/>
  </si>
  <si>
    <t>산미치광이</t>
    <phoneticPr fontId="1" type="noConversion"/>
  </si>
  <si>
    <t>아르마딜로</t>
    <phoneticPr fontId="1" type="noConversion"/>
  </si>
  <si>
    <t>개미핥기</t>
    <phoneticPr fontId="1" type="noConversion"/>
  </si>
  <si>
    <t>천산갑</t>
    <phoneticPr fontId="1" type="noConversion"/>
  </si>
  <si>
    <t>전갈</t>
    <phoneticPr fontId="1" type="noConversion"/>
  </si>
  <si>
    <t>비버</t>
    <phoneticPr fontId="1" type="noConversion"/>
  </si>
  <si>
    <t>강아지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</si>
</sst>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_ "/>
    <numFmt numFmtId="179" formatCode="0.0_);[Red]\(0.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6"/>
  <sheetViews>
    <sheetView topLeftCell="E1" workbookViewId="0">
      <selection activeCell="O18" sqref="O18"/>
    </sheetView>
  </sheetViews>
  <sheetFormatPr defaultRowHeight="16.5" x14ac:dyDescent="0.3"/>
  <cols>
    <col min="3" max="4" width="15.125" bestFit="1" customWidth="1"/>
    <col min="6" max="6" width="26.375" bestFit="1" customWidth="1"/>
    <col min="10" max="10" width="20" bestFit="1" customWidth="1"/>
    <col min="13" max="13" width="13.75" bestFit="1" customWidth="1"/>
    <col min="15" max="15" width="15.125" bestFit="1" customWidth="1"/>
    <col min="16" max="16" width="13" bestFit="1" customWidth="1"/>
    <col min="17" max="17" width="14.375" bestFit="1" customWidth="1"/>
    <col min="18" max="18" width="18.625" bestFit="1" customWidth="1"/>
    <col min="19" max="19" width="22" bestFit="1" customWidth="1"/>
    <col min="20" max="20" width="18.625" bestFit="1" customWidth="1"/>
  </cols>
  <sheetData>
    <row r="1" spans="1:21" ht="33" x14ac:dyDescent="0.3">
      <c r="A1" t="s">
        <v>0</v>
      </c>
      <c r="B1" t="s">
        <v>7</v>
      </c>
      <c r="C1" t="s">
        <v>18</v>
      </c>
      <c r="D1" t="s">
        <v>2</v>
      </c>
      <c r="F1" t="s">
        <v>10</v>
      </c>
      <c r="H1" t="s">
        <v>20</v>
      </c>
      <c r="J1" t="s">
        <v>19</v>
      </c>
      <c r="K1" t="s">
        <v>4</v>
      </c>
      <c r="L1" t="s">
        <v>9</v>
      </c>
      <c r="M1" t="s">
        <v>11</v>
      </c>
      <c r="N1" t="s">
        <v>5</v>
      </c>
      <c r="O1" t="s">
        <v>12</v>
      </c>
      <c r="P1" t="s">
        <v>6</v>
      </c>
      <c r="Q1" t="s">
        <v>24</v>
      </c>
      <c r="R1" t="s">
        <v>25</v>
      </c>
      <c r="S1" t="s">
        <v>13</v>
      </c>
      <c r="T1" s="5" t="s">
        <v>23</v>
      </c>
      <c r="U1" s="5" t="s">
        <v>47</v>
      </c>
    </row>
    <row r="2" spans="1:21" x14ac:dyDescent="0.3">
      <c r="A2">
        <v>0</v>
      </c>
      <c r="B2" s="2">
        <v>1</v>
      </c>
      <c r="C2" s="3">
        <v>0.5</v>
      </c>
      <c r="D2">
        <v>10</v>
      </c>
      <c r="F2">
        <f>D2/(B2/10)</f>
        <v>100</v>
      </c>
      <c r="H2">
        <f>I2*M2</f>
        <v>100</v>
      </c>
      <c r="I2">
        <f>ROUND(J2,0)</f>
        <v>100</v>
      </c>
      <c r="J2">
        <f>1000/P2</f>
        <v>100</v>
      </c>
      <c r="K2">
        <v>0</v>
      </c>
      <c r="L2">
        <v>0</v>
      </c>
      <c r="M2" s="4">
        <f>ROUND(N2,0)</f>
        <v>1</v>
      </c>
      <c r="N2">
        <v>1</v>
      </c>
      <c r="O2">
        <f>ROUND(P2,0)</f>
        <v>10</v>
      </c>
      <c r="P2">
        <v>10</v>
      </c>
      <c r="Q2">
        <v>0</v>
      </c>
      <c r="R2">
        <v>100000</v>
      </c>
      <c r="S2" s="2">
        <f>ROUND(T2,2)</f>
        <v>198.02</v>
      </c>
      <c r="T2">
        <f>(R2/(5050/O2))/M2</f>
        <v>198.01980198019803</v>
      </c>
      <c r="U2">
        <f>M2/O2</f>
        <v>0.1</v>
      </c>
    </row>
    <row r="3" spans="1:21" x14ac:dyDescent="0.3">
      <c r="A3">
        <v>1</v>
      </c>
      <c r="B3" s="3">
        <f>B2+C2</f>
        <v>1.5</v>
      </c>
      <c r="C3" s="3">
        <v>1</v>
      </c>
      <c r="D3">
        <f>ROUND(E3,0)</f>
        <v>11</v>
      </c>
      <c r="E3">
        <f>D2*1.05</f>
        <v>10.5</v>
      </c>
      <c r="F3">
        <f t="shared" ref="F3:F66" si="0">D3/(B3/10)</f>
        <v>73.333333333333343</v>
      </c>
      <c r="H3">
        <f t="shared" ref="H3:H34" si="1">I3*M3</f>
        <v>107.9</v>
      </c>
      <c r="I3">
        <f t="shared" ref="I3:I34" si="2">ROUND(J3,0)</f>
        <v>83</v>
      </c>
      <c r="J3">
        <f t="shared" ref="J3:J34" si="3">1000/P3</f>
        <v>83.333333333333329</v>
      </c>
      <c r="K3">
        <v>1</v>
      </c>
      <c r="L3">
        <v>1</v>
      </c>
      <c r="M3" s="4">
        <f>ROUND(N3,1)</f>
        <v>1.3</v>
      </c>
      <c r="N3" s="1">
        <f>N2*1.3</f>
        <v>1.3</v>
      </c>
      <c r="O3">
        <f t="shared" ref="O3:O34" si="4">ROUND(P3,0)</f>
        <v>12</v>
      </c>
      <c r="P3" s="1">
        <f>P2*1.2</f>
        <v>12</v>
      </c>
      <c r="Q3">
        <v>1</v>
      </c>
      <c r="R3">
        <v>200000</v>
      </c>
      <c r="S3" s="2">
        <f t="shared" ref="S3:S34" si="5">ROUND(T3,2)</f>
        <v>365.58</v>
      </c>
      <c r="T3">
        <f t="shared" ref="T3:T34" si="6">(R3/(5050/O3))/M3</f>
        <v>365.57501904036559</v>
      </c>
      <c r="U3">
        <f t="shared" ref="U3:U34" si="7">M3/O3</f>
        <v>0.10833333333333334</v>
      </c>
    </row>
    <row r="4" spans="1:21" x14ac:dyDescent="0.3">
      <c r="A4">
        <v>2</v>
      </c>
      <c r="B4" s="3">
        <f t="shared" ref="B4:B67" si="8">B3+C3</f>
        <v>2.5</v>
      </c>
      <c r="C4" s="3">
        <v>1.5</v>
      </c>
      <c r="D4">
        <f t="shared" ref="D4:D67" si="9">ROUND(E4,0)</f>
        <v>11</v>
      </c>
      <c r="E4">
        <f>E3*1.05</f>
        <v>11.025</v>
      </c>
      <c r="F4">
        <f t="shared" si="0"/>
        <v>44</v>
      </c>
      <c r="H4">
        <f t="shared" si="1"/>
        <v>117.3</v>
      </c>
      <c r="I4">
        <f t="shared" si="2"/>
        <v>69</v>
      </c>
      <c r="J4">
        <f t="shared" si="3"/>
        <v>69.444444444444457</v>
      </c>
      <c r="K4">
        <v>2</v>
      </c>
      <c r="L4">
        <v>2</v>
      </c>
      <c r="M4" s="4">
        <f t="shared" ref="M4:M34" si="10">ROUND(N4,1)</f>
        <v>1.7</v>
      </c>
      <c r="N4" s="1">
        <f t="shared" ref="N4:N34" si="11">N3*1.3</f>
        <v>1.6900000000000002</v>
      </c>
      <c r="O4">
        <f t="shared" si="4"/>
        <v>14</v>
      </c>
      <c r="P4" s="1">
        <f>P3*1.2</f>
        <v>14.399999999999999</v>
      </c>
      <c r="Q4">
        <v>2</v>
      </c>
      <c r="R4">
        <v>300000</v>
      </c>
      <c r="S4" s="2">
        <f t="shared" si="5"/>
        <v>489.23</v>
      </c>
      <c r="T4">
        <f t="shared" si="6"/>
        <v>489.2253931275481</v>
      </c>
      <c r="U4">
        <f t="shared" si="7"/>
        <v>0.12142857142857143</v>
      </c>
    </row>
    <row r="5" spans="1:21" x14ac:dyDescent="0.3">
      <c r="A5">
        <v>3</v>
      </c>
      <c r="B5" s="3">
        <f t="shared" si="8"/>
        <v>4</v>
      </c>
      <c r="C5" s="3">
        <v>2</v>
      </c>
      <c r="D5">
        <f t="shared" si="9"/>
        <v>12</v>
      </c>
      <c r="E5">
        <f t="shared" ref="E5:E48" si="12">E4*1.05</f>
        <v>11.576250000000002</v>
      </c>
      <c r="F5">
        <f t="shared" si="0"/>
        <v>30</v>
      </c>
      <c r="H5">
        <f t="shared" si="1"/>
        <v>127.60000000000001</v>
      </c>
      <c r="I5">
        <f t="shared" si="2"/>
        <v>58</v>
      </c>
      <c r="J5">
        <f t="shared" si="3"/>
        <v>57.870370370370381</v>
      </c>
      <c r="K5">
        <v>3</v>
      </c>
      <c r="L5">
        <v>3</v>
      </c>
      <c r="M5" s="4">
        <f t="shared" si="10"/>
        <v>2.2000000000000002</v>
      </c>
      <c r="N5" s="1">
        <f t="shared" si="11"/>
        <v>2.1970000000000005</v>
      </c>
      <c r="O5">
        <f t="shared" si="4"/>
        <v>17</v>
      </c>
      <c r="P5" s="1">
        <f>P4*1.2</f>
        <v>17.279999999999998</v>
      </c>
      <c r="Q5">
        <v>3</v>
      </c>
      <c r="R5">
        <v>400000</v>
      </c>
      <c r="S5" s="2">
        <f t="shared" si="5"/>
        <v>612.05999999999995</v>
      </c>
      <c r="T5">
        <f t="shared" si="6"/>
        <v>612.06120612061204</v>
      </c>
      <c r="U5">
        <f t="shared" si="7"/>
        <v>0.12941176470588237</v>
      </c>
    </row>
    <row r="6" spans="1:21" x14ac:dyDescent="0.3">
      <c r="A6">
        <v>4</v>
      </c>
      <c r="B6" s="3">
        <f t="shared" si="8"/>
        <v>6</v>
      </c>
      <c r="C6" s="3">
        <v>2.5</v>
      </c>
      <c r="D6">
        <f t="shared" si="9"/>
        <v>12</v>
      </c>
      <c r="E6">
        <f t="shared" si="12"/>
        <v>12.155062500000001</v>
      </c>
      <c r="F6">
        <f t="shared" si="0"/>
        <v>20</v>
      </c>
      <c r="H6">
        <f t="shared" si="1"/>
        <v>139.19999999999999</v>
      </c>
      <c r="I6">
        <f t="shared" si="2"/>
        <v>48</v>
      </c>
      <c r="J6">
        <f t="shared" si="3"/>
        <v>48.225308641975317</v>
      </c>
      <c r="K6">
        <v>4</v>
      </c>
      <c r="L6">
        <v>4</v>
      </c>
      <c r="M6" s="4">
        <f t="shared" si="10"/>
        <v>2.9</v>
      </c>
      <c r="N6" s="1">
        <f t="shared" si="11"/>
        <v>2.856100000000001</v>
      </c>
      <c r="O6">
        <f t="shared" si="4"/>
        <v>21</v>
      </c>
      <c r="P6" s="1">
        <f t="shared" ref="P6:P33" si="13">P5*1.2</f>
        <v>20.735999999999997</v>
      </c>
      <c r="Q6">
        <v>4</v>
      </c>
      <c r="R6">
        <v>500000</v>
      </c>
      <c r="S6" s="2">
        <f t="shared" si="5"/>
        <v>716.97</v>
      </c>
      <c r="T6">
        <f t="shared" si="6"/>
        <v>716.96824854899285</v>
      </c>
      <c r="U6">
        <f t="shared" si="7"/>
        <v>0.1380952380952381</v>
      </c>
    </row>
    <row r="7" spans="1:21" x14ac:dyDescent="0.3">
      <c r="A7">
        <v>5</v>
      </c>
      <c r="B7" s="3">
        <f t="shared" si="8"/>
        <v>8.5</v>
      </c>
      <c r="C7" s="3">
        <v>3</v>
      </c>
      <c r="D7">
        <f t="shared" si="9"/>
        <v>13</v>
      </c>
      <c r="E7">
        <f t="shared" si="12"/>
        <v>12.762815625000002</v>
      </c>
      <c r="F7">
        <f t="shared" si="0"/>
        <v>15.294117647058824</v>
      </c>
      <c r="H7">
        <f t="shared" si="1"/>
        <v>148</v>
      </c>
      <c r="I7">
        <f t="shared" si="2"/>
        <v>40</v>
      </c>
      <c r="J7">
        <f t="shared" si="3"/>
        <v>40.1877572016461</v>
      </c>
      <c r="K7">
        <v>5</v>
      </c>
      <c r="L7">
        <v>5</v>
      </c>
      <c r="M7" s="4">
        <f t="shared" si="10"/>
        <v>3.7</v>
      </c>
      <c r="N7" s="1">
        <f t="shared" si="11"/>
        <v>3.7129300000000014</v>
      </c>
      <c r="O7">
        <f t="shared" si="4"/>
        <v>25</v>
      </c>
      <c r="P7" s="1">
        <f t="shared" si="13"/>
        <v>24.883199999999995</v>
      </c>
      <c r="Q7">
        <v>5</v>
      </c>
      <c r="R7">
        <v>600000</v>
      </c>
      <c r="S7" s="2">
        <f t="shared" si="5"/>
        <v>802.78</v>
      </c>
      <c r="T7">
        <f t="shared" si="6"/>
        <v>802.78298100080269</v>
      </c>
      <c r="U7">
        <f t="shared" si="7"/>
        <v>0.14800000000000002</v>
      </c>
    </row>
    <row r="8" spans="1:21" x14ac:dyDescent="0.3">
      <c r="A8">
        <v>6</v>
      </c>
      <c r="B8" s="3">
        <f t="shared" si="8"/>
        <v>11.5</v>
      </c>
      <c r="C8" s="3">
        <v>3.5</v>
      </c>
      <c r="D8">
        <f t="shared" si="9"/>
        <v>13</v>
      </c>
      <c r="E8">
        <f t="shared" si="12"/>
        <v>13.400956406250003</v>
      </c>
      <c r="F8">
        <f t="shared" si="0"/>
        <v>11.304347826086957</v>
      </c>
      <c r="H8">
        <f t="shared" si="1"/>
        <v>158.4</v>
      </c>
      <c r="I8">
        <f t="shared" si="2"/>
        <v>33</v>
      </c>
      <c r="J8">
        <f t="shared" si="3"/>
        <v>33.48979766803842</v>
      </c>
      <c r="K8">
        <v>6</v>
      </c>
      <c r="L8">
        <v>6</v>
      </c>
      <c r="M8" s="4">
        <f t="shared" si="10"/>
        <v>4.8</v>
      </c>
      <c r="N8" s="1">
        <f t="shared" si="11"/>
        <v>4.8268090000000017</v>
      </c>
      <c r="O8">
        <f t="shared" si="4"/>
        <v>30</v>
      </c>
      <c r="P8" s="1">
        <f t="shared" si="13"/>
        <v>29.859839999999991</v>
      </c>
      <c r="Q8">
        <v>6</v>
      </c>
      <c r="R8">
        <v>700000</v>
      </c>
      <c r="S8" s="2">
        <f t="shared" si="5"/>
        <v>866.34</v>
      </c>
      <c r="T8">
        <f t="shared" si="6"/>
        <v>866.33663366336634</v>
      </c>
      <c r="U8">
        <f t="shared" si="7"/>
        <v>0.16</v>
      </c>
    </row>
    <row r="9" spans="1:21" x14ac:dyDescent="0.3">
      <c r="A9">
        <v>7</v>
      </c>
      <c r="B9" s="3">
        <f t="shared" si="8"/>
        <v>15</v>
      </c>
      <c r="C9" s="3">
        <v>4</v>
      </c>
      <c r="D9">
        <f t="shared" si="9"/>
        <v>14</v>
      </c>
      <c r="E9">
        <f t="shared" si="12"/>
        <v>14.071004226562504</v>
      </c>
      <c r="F9">
        <f t="shared" si="0"/>
        <v>9.3333333333333339</v>
      </c>
      <c r="H9">
        <f t="shared" si="1"/>
        <v>176.4</v>
      </c>
      <c r="I9">
        <f t="shared" si="2"/>
        <v>28</v>
      </c>
      <c r="J9">
        <f t="shared" si="3"/>
        <v>27.908164723365349</v>
      </c>
      <c r="K9">
        <v>7</v>
      </c>
      <c r="L9">
        <v>7</v>
      </c>
      <c r="M9" s="4">
        <f t="shared" si="10"/>
        <v>6.3</v>
      </c>
      <c r="N9" s="1">
        <f t="shared" si="11"/>
        <v>6.2748517000000028</v>
      </c>
      <c r="O9">
        <f t="shared" si="4"/>
        <v>36</v>
      </c>
      <c r="P9" s="1">
        <f t="shared" si="13"/>
        <v>35.831807999999988</v>
      </c>
      <c r="Q9">
        <v>7</v>
      </c>
      <c r="R9">
        <v>800000</v>
      </c>
      <c r="S9" s="2">
        <f t="shared" si="5"/>
        <v>905.23</v>
      </c>
      <c r="T9">
        <f t="shared" si="6"/>
        <v>905.23338048090523</v>
      </c>
      <c r="U9">
        <f t="shared" si="7"/>
        <v>0.17499999999999999</v>
      </c>
    </row>
    <row r="10" spans="1:21" x14ac:dyDescent="0.3">
      <c r="A10">
        <v>8</v>
      </c>
      <c r="B10" s="3">
        <f t="shared" si="8"/>
        <v>19</v>
      </c>
      <c r="C10" s="3">
        <v>4.5</v>
      </c>
      <c r="D10">
        <f t="shared" si="9"/>
        <v>15</v>
      </c>
      <c r="E10">
        <f t="shared" si="12"/>
        <v>14.774554437890631</v>
      </c>
      <c r="F10">
        <f t="shared" si="0"/>
        <v>7.8947368421052637</v>
      </c>
      <c r="H10">
        <f t="shared" si="1"/>
        <v>188.6</v>
      </c>
      <c r="I10">
        <f t="shared" si="2"/>
        <v>23</v>
      </c>
      <c r="J10">
        <f t="shared" si="3"/>
        <v>23.256803936137793</v>
      </c>
      <c r="K10">
        <v>8</v>
      </c>
      <c r="L10">
        <v>8</v>
      </c>
      <c r="M10" s="4">
        <f t="shared" si="10"/>
        <v>8.1999999999999993</v>
      </c>
      <c r="N10" s="1">
        <f t="shared" si="11"/>
        <v>8.1573072100000044</v>
      </c>
      <c r="O10">
        <f t="shared" si="4"/>
        <v>43</v>
      </c>
      <c r="P10" s="1">
        <f t="shared" si="13"/>
        <v>42.998169599999983</v>
      </c>
      <c r="Q10">
        <v>8</v>
      </c>
      <c r="R10">
        <v>900000</v>
      </c>
      <c r="S10" s="2">
        <f t="shared" si="5"/>
        <v>934.56</v>
      </c>
      <c r="T10">
        <f t="shared" si="6"/>
        <v>934.55687032117851</v>
      </c>
      <c r="U10">
        <f t="shared" si="7"/>
        <v>0.19069767441860463</v>
      </c>
    </row>
    <row r="11" spans="1:21" x14ac:dyDescent="0.3">
      <c r="A11">
        <v>9</v>
      </c>
      <c r="B11" s="3">
        <f t="shared" si="8"/>
        <v>23.5</v>
      </c>
      <c r="C11" s="3">
        <v>5</v>
      </c>
      <c r="D11">
        <f t="shared" si="9"/>
        <v>16</v>
      </c>
      <c r="E11">
        <f t="shared" si="12"/>
        <v>15.513282159785163</v>
      </c>
      <c r="F11">
        <f t="shared" si="0"/>
        <v>6.8085106382978724</v>
      </c>
      <c r="H11">
        <f t="shared" si="1"/>
        <v>201.4</v>
      </c>
      <c r="I11">
        <f t="shared" si="2"/>
        <v>19</v>
      </c>
      <c r="J11">
        <f t="shared" si="3"/>
        <v>19.380669946781495</v>
      </c>
      <c r="K11">
        <v>9</v>
      </c>
      <c r="L11">
        <v>9</v>
      </c>
      <c r="M11" s="4">
        <f t="shared" si="10"/>
        <v>10.6</v>
      </c>
      <c r="N11" s="1">
        <f t="shared" si="11"/>
        <v>10.604499373000007</v>
      </c>
      <c r="O11">
        <f t="shared" si="4"/>
        <v>52</v>
      </c>
      <c r="P11" s="1">
        <f t="shared" si="13"/>
        <v>51.597803519999978</v>
      </c>
      <c r="Q11">
        <v>9</v>
      </c>
      <c r="R11">
        <v>1000000</v>
      </c>
      <c r="S11" s="2">
        <f t="shared" si="5"/>
        <v>971.42</v>
      </c>
      <c r="T11">
        <f t="shared" si="6"/>
        <v>971.41789650663191</v>
      </c>
      <c r="U11">
        <f t="shared" si="7"/>
        <v>0.20384615384615384</v>
      </c>
    </row>
    <row r="12" spans="1:21" x14ac:dyDescent="0.3">
      <c r="A12">
        <v>10</v>
      </c>
      <c r="B12" s="3">
        <f t="shared" si="8"/>
        <v>28.5</v>
      </c>
      <c r="C12" s="3">
        <v>5.5</v>
      </c>
      <c r="D12">
        <f t="shared" si="9"/>
        <v>16</v>
      </c>
      <c r="E12">
        <f t="shared" si="12"/>
        <v>16.288946267774421</v>
      </c>
      <c r="F12">
        <f t="shared" si="0"/>
        <v>5.6140350877192979</v>
      </c>
      <c r="H12">
        <f t="shared" si="1"/>
        <v>220.8</v>
      </c>
      <c r="I12">
        <f t="shared" si="2"/>
        <v>16</v>
      </c>
      <c r="J12">
        <f t="shared" si="3"/>
        <v>16.15055828898458</v>
      </c>
      <c r="K12">
        <v>10</v>
      </c>
      <c r="L12">
        <v>10</v>
      </c>
      <c r="M12" s="4">
        <f t="shared" si="10"/>
        <v>13.8</v>
      </c>
      <c r="N12" s="1">
        <f t="shared" si="11"/>
        <v>13.785849184900009</v>
      </c>
      <c r="O12">
        <f t="shared" si="4"/>
        <v>62</v>
      </c>
      <c r="P12" s="1">
        <f t="shared" si="13"/>
        <v>61.917364223999968</v>
      </c>
      <c r="Q12">
        <v>10</v>
      </c>
      <c r="R12">
        <v>1200000</v>
      </c>
      <c r="S12" s="2">
        <f t="shared" si="5"/>
        <v>1067.5899999999999</v>
      </c>
      <c r="T12">
        <f>(R12/(5050/O12))/M12</f>
        <v>1067.5850193715023</v>
      </c>
      <c r="U12">
        <f t="shared" si="7"/>
        <v>0.22258064516129034</v>
      </c>
    </row>
    <row r="13" spans="1:21" x14ac:dyDescent="0.3">
      <c r="A13">
        <v>11</v>
      </c>
      <c r="B13" s="3">
        <f t="shared" si="8"/>
        <v>34</v>
      </c>
      <c r="C13" s="3">
        <v>6</v>
      </c>
      <c r="D13">
        <f t="shared" si="9"/>
        <v>17</v>
      </c>
      <c r="E13">
        <f t="shared" si="12"/>
        <v>17.103393581163143</v>
      </c>
      <c r="F13">
        <f t="shared" si="0"/>
        <v>5</v>
      </c>
      <c r="H13">
        <f t="shared" si="1"/>
        <v>232.7</v>
      </c>
      <c r="I13">
        <f t="shared" si="2"/>
        <v>13</v>
      </c>
      <c r="J13">
        <f t="shared" si="3"/>
        <v>13.458798574153816</v>
      </c>
      <c r="K13">
        <v>11</v>
      </c>
      <c r="L13">
        <v>11</v>
      </c>
      <c r="M13" s="4">
        <f t="shared" si="10"/>
        <v>17.899999999999999</v>
      </c>
      <c r="N13" s="1">
        <f t="shared" si="11"/>
        <v>17.921603940370012</v>
      </c>
      <c r="O13">
        <f t="shared" si="4"/>
        <v>74</v>
      </c>
      <c r="P13" s="1">
        <f t="shared" si="13"/>
        <v>74.300837068799964</v>
      </c>
      <c r="Q13">
        <v>11</v>
      </c>
      <c r="R13">
        <v>1400000</v>
      </c>
      <c r="S13" s="2">
        <f t="shared" si="5"/>
        <v>1146.08</v>
      </c>
      <c r="T13">
        <f t="shared" si="6"/>
        <v>1146.081088555783</v>
      </c>
      <c r="U13">
        <f t="shared" si="7"/>
        <v>0.24189189189189186</v>
      </c>
    </row>
    <row r="14" spans="1:21" x14ac:dyDescent="0.3">
      <c r="A14">
        <v>12</v>
      </c>
      <c r="B14" s="3">
        <f t="shared" si="8"/>
        <v>40</v>
      </c>
      <c r="C14" s="3">
        <v>6.5</v>
      </c>
      <c r="D14">
        <f t="shared" si="9"/>
        <v>18</v>
      </c>
      <c r="E14">
        <f t="shared" si="12"/>
        <v>17.9585632602213</v>
      </c>
      <c r="F14">
        <f t="shared" si="0"/>
        <v>4.5</v>
      </c>
      <c r="H14">
        <f t="shared" si="1"/>
        <v>256.3</v>
      </c>
      <c r="I14">
        <f t="shared" si="2"/>
        <v>11</v>
      </c>
      <c r="J14">
        <f t="shared" si="3"/>
        <v>11.215665478461514</v>
      </c>
      <c r="K14">
        <v>12</v>
      </c>
      <c r="L14">
        <v>12</v>
      </c>
      <c r="M14" s="4">
        <f t="shared" si="10"/>
        <v>23.3</v>
      </c>
      <c r="N14" s="1">
        <f t="shared" si="11"/>
        <v>23.298085122481016</v>
      </c>
      <c r="O14">
        <f t="shared" si="4"/>
        <v>89</v>
      </c>
      <c r="P14" s="1">
        <f t="shared" si="13"/>
        <v>89.16100448255996</v>
      </c>
      <c r="Q14">
        <v>12</v>
      </c>
      <c r="R14">
        <v>1600000</v>
      </c>
      <c r="S14" s="2">
        <f t="shared" si="5"/>
        <v>1210.22</v>
      </c>
      <c r="T14">
        <f t="shared" si="6"/>
        <v>1210.2154421450728</v>
      </c>
      <c r="U14">
        <f t="shared" si="7"/>
        <v>0.26179775280898876</v>
      </c>
    </row>
    <row r="15" spans="1:21" x14ac:dyDescent="0.3">
      <c r="A15">
        <v>13</v>
      </c>
      <c r="B15" s="3">
        <f t="shared" si="8"/>
        <v>46.5</v>
      </c>
      <c r="C15" s="3">
        <v>7</v>
      </c>
      <c r="D15">
        <f t="shared" si="9"/>
        <v>19</v>
      </c>
      <c r="E15">
        <f t="shared" si="12"/>
        <v>18.856491423232367</v>
      </c>
      <c r="F15">
        <f t="shared" si="0"/>
        <v>4.086021505376344</v>
      </c>
      <c r="H15">
        <f t="shared" si="1"/>
        <v>272.7</v>
      </c>
      <c r="I15">
        <f t="shared" si="2"/>
        <v>9</v>
      </c>
      <c r="J15">
        <f t="shared" si="3"/>
        <v>9.3463878987179285</v>
      </c>
      <c r="K15">
        <v>13</v>
      </c>
      <c r="L15">
        <v>13</v>
      </c>
      <c r="M15" s="4">
        <f t="shared" si="10"/>
        <v>30.3</v>
      </c>
      <c r="N15" s="1">
        <f t="shared" si="11"/>
        <v>30.287510659225322</v>
      </c>
      <c r="O15">
        <f t="shared" si="4"/>
        <v>107</v>
      </c>
      <c r="P15" s="1">
        <f t="shared" si="13"/>
        <v>106.99320537907195</v>
      </c>
      <c r="Q15">
        <v>13</v>
      </c>
      <c r="R15">
        <v>1800000</v>
      </c>
      <c r="S15" s="2">
        <f t="shared" si="5"/>
        <v>1258.7</v>
      </c>
      <c r="T15">
        <f t="shared" si="6"/>
        <v>1258.7001274384866</v>
      </c>
      <c r="U15">
        <f t="shared" si="7"/>
        <v>0.28317757009345795</v>
      </c>
    </row>
    <row r="16" spans="1:21" x14ac:dyDescent="0.3">
      <c r="A16">
        <v>14</v>
      </c>
      <c r="B16" s="3">
        <f t="shared" si="8"/>
        <v>53.5</v>
      </c>
      <c r="C16" s="3">
        <v>7.5</v>
      </c>
      <c r="D16">
        <f t="shared" si="9"/>
        <v>20</v>
      </c>
      <c r="E16">
        <f t="shared" si="12"/>
        <v>19.799315994393986</v>
      </c>
      <c r="F16">
        <f t="shared" si="0"/>
        <v>3.7383177570093462</v>
      </c>
      <c r="H16">
        <f t="shared" si="1"/>
        <v>315.2</v>
      </c>
      <c r="I16">
        <f t="shared" si="2"/>
        <v>8</v>
      </c>
      <c r="J16">
        <f t="shared" si="3"/>
        <v>7.7886565822649398</v>
      </c>
      <c r="K16">
        <v>14</v>
      </c>
      <c r="L16">
        <v>14</v>
      </c>
      <c r="M16" s="4">
        <f t="shared" si="10"/>
        <v>39.4</v>
      </c>
      <c r="N16" s="1">
        <f t="shared" si="11"/>
        <v>39.373763856992923</v>
      </c>
      <c r="O16">
        <f t="shared" si="4"/>
        <v>128</v>
      </c>
      <c r="P16" s="1">
        <f t="shared" si="13"/>
        <v>128.39184645488635</v>
      </c>
      <c r="Q16">
        <v>14</v>
      </c>
      <c r="R16">
        <v>2000000</v>
      </c>
      <c r="S16" s="2">
        <f t="shared" si="5"/>
        <v>1286.6300000000001</v>
      </c>
      <c r="T16">
        <f t="shared" si="6"/>
        <v>1286.6261245413882</v>
      </c>
      <c r="U16">
        <f t="shared" si="7"/>
        <v>0.30781249999999999</v>
      </c>
    </row>
    <row r="17" spans="1:21" x14ac:dyDescent="0.3">
      <c r="A17">
        <v>15</v>
      </c>
      <c r="B17" s="3">
        <f t="shared" si="8"/>
        <v>61</v>
      </c>
      <c r="C17" s="3">
        <v>8</v>
      </c>
      <c r="D17">
        <f t="shared" si="9"/>
        <v>21</v>
      </c>
      <c r="E17">
        <f t="shared" si="12"/>
        <v>20.789281794113688</v>
      </c>
      <c r="F17">
        <f t="shared" si="0"/>
        <v>3.4426229508196724</v>
      </c>
      <c r="H17">
        <f t="shared" si="1"/>
        <v>307.20000000000005</v>
      </c>
      <c r="I17">
        <f t="shared" si="2"/>
        <v>6</v>
      </c>
      <c r="J17">
        <f t="shared" si="3"/>
        <v>6.4905471518874505</v>
      </c>
      <c r="K17">
        <v>15</v>
      </c>
      <c r="L17">
        <v>15</v>
      </c>
      <c r="M17" s="4">
        <f t="shared" si="10"/>
        <v>51.2</v>
      </c>
      <c r="N17" s="1">
        <f t="shared" si="11"/>
        <v>51.185893014090802</v>
      </c>
      <c r="O17">
        <f t="shared" si="4"/>
        <v>154</v>
      </c>
      <c r="P17" s="1">
        <f t="shared" si="13"/>
        <v>154.07021574586361</v>
      </c>
      <c r="Q17">
        <v>15</v>
      </c>
      <c r="R17">
        <v>4000000</v>
      </c>
      <c r="S17" s="2">
        <f t="shared" si="5"/>
        <v>2382.4299999999998</v>
      </c>
      <c r="T17">
        <f t="shared" si="6"/>
        <v>2382.4257425742576</v>
      </c>
      <c r="U17">
        <f t="shared" si="7"/>
        <v>0.33246753246753247</v>
      </c>
    </row>
    <row r="18" spans="1:21" x14ac:dyDescent="0.3">
      <c r="A18">
        <v>16</v>
      </c>
      <c r="B18" s="3">
        <f t="shared" si="8"/>
        <v>69</v>
      </c>
      <c r="C18" s="3">
        <v>8.5</v>
      </c>
      <c r="D18">
        <f t="shared" si="9"/>
        <v>22</v>
      </c>
      <c r="E18">
        <f t="shared" si="12"/>
        <v>21.828745883819373</v>
      </c>
      <c r="F18">
        <f t="shared" si="0"/>
        <v>3.1884057971014492</v>
      </c>
      <c r="H18">
        <f t="shared" si="1"/>
        <v>332.5</v>
      </c>
      <c r="I18">
        <f t="shared" si="2"/>
        <v>5</v>
      </c>
      <c r="J18">
        <f t="shared" si="3"/>
        <v>5.4087892932395425</v>
      </c>
      <c r="K18">
        <v>16</v>
      </c>
      <c r="L18">
        <v>16</v>
      </c>
      <c r="M18" s="4">
        <f t="shared" si="10"/>
        <v>66.5</v>
      </c>
      <c r="N18" s="1">
        <f t="shared" si="11"/>
        <v>66.541660918318044</v>
      </c>
      <c r="O18">
        <f t="shared" si="4"/>
        <v>185</v>
      </c>
      <c r="P18" s="1">
        <f t="shared" si="13"/>
        <v>184.88425889503631</v>
      </c>
      <c r="Q18">
        <v>16</v>
      </c>
      <c r="R18">
        <v>6000000</v>
      </c>
      <c r="S18" s="2">
        <f t="shared" si="5"/>
        <v>3305.29</v>
      </c>
      <c r="T18">
        <f t="shared" si="6"/>
        <v>3305.2929353085683</v>
      </c>
      <c r="U18">
        <f t="shared" si="7"/>
        <v>0.35945945945945945</v>
      </c>
    </row>
    <row r="19" spans="1:21" x14ac:dyDescent="0.3">
      <c r="A19">
        <v>17</v>
      </c>
      <c r="B19" s="3">
        <f t="shared" si="8"/>
        <v>77.5</v>
      </c>
      <c r="C19" s="3">
        <v>9</v>
      </c>
      <c r="D19">
        <f t="shared" si="9"/>
        <v>23</v>
      </c>
      <c r="E19">
        <f t="shared" si="12"/>
        <v>22.920183178010344</v>
      </c>
      <c r="F19">
        <f t="shared" si="0"/>
        <v>2.967741935483871</v>
      </c>
      <c r="H19">
        <f t="shared" si="1"/>
        <v>432.5</v>
      </c>
      <c r="I19">
        <f t="shared" si="2"/>
        <v>5</v>
      </c>
      <c r="J19">
        <f t="shared" si="3"/>
        <v>4.5073244110329522</v>
      </c>
      <c r="K19">
        <v>17</v>
      </c>
      <c r="L19">
        <v>17</v>
      </c>
      <c r="M19" s="4">
        <f t="shared" si="10"/>
        <v>86.5</v>
      </c>
      <c r="N19" s="1">
        <f t="shared" si="11"/>
        <v>86.504159193813464</v>
      </c>
      <c r="O19">
        <f t="shared" si="4"/>
        <v>222</v>
      </c>
      <c r="P19" s="1">
        <f t="shared" si="13"/>
        <v>221.86111067404357</v>
      </c>
      <c r="Q19">
        <v>17</v>
      </c>
      <c r="R19">
        <v>8000000</v>
      </c>
      <c r="S19" s="2">
        <f t="shared" si="5"/>
        <v>4065.7</v>
      </c>
      <c r="T19">
        <f t="shared" si="6"/>
        <v>4065.701367824644</v>
      </c>
      <c r="U19">
        <f t="shared" si="7"/>
        <v>0.38963963963963966</v>
      </c>
    </row>
    <row r="20" spans="1:21" x14ac:dyDescent="0.3">
      <c r="A20">
        <v>18</v>
      </c>
      <c r="B20" s="3">
        <f t="shared" si="8"/>
        <v>86.5</v>
      </c>
      <c r="C20" s="3">
        <v>9.5</v>
      </c>
      <c r="D20">
        <f t="shared" si="9"/>
        <v>24</v>
      </c>
      <c r="E20">
        <f t="shared" si="12"/>
        <v>24.066192336910863</v>
      </c>
      <c r="F20">
        <f t="shared" si="0"/>
        <v>2.7745664739884393</v>
      </c>
      <c r="H20">
        <f t="shared" si="1"/>
        <v>450</v>
      </c>
      <c r="I20">
        <f t="shared" si="2"/>
        <v>4</v>
      </c>
      <c r="J20">
        <f t="shared" si="3"/>
        <v>3.7561036758607935</v>
      </c>
      <c r="K20">
        <v>18</v>
      </c>
      <c r="L20">
        <v>18</v>
      </c>
      <c r="M20" s="4">
        <f t="shared" si="10"/>
        <v>112.5</v>
      </c>
      <c r="N20" s="1">
        <f t="shared" si="11"/>
        <v>112.45540695195751</v>
      </c>
      <c r="O20">
        <f t="shared" si="4"/>
        <v>266</v>
      </c>
      <c r="P20" s="1">
        <f t="shared" si="13"/>
        <v>266.23333280885225</v>
      </c>
      <c r="Q20">
        <v>18</v>
      </c>
      <c r="R20">
        <v>10000000</v>
      </c>
      <c r="S20" s="2">
        <f t="shared" si="5"/>
        <v>4682.07</v>
      </c>
      <c r="T20">
        <f t="shared" si="6"/>
        <v>4682.0682068206825</v>
      </c>
      <c r="U20">
        <f t="shared" si="7"/>
        <v>0.42293233082706766</v>
      </c>
    </row>
    <row r="21" spans="1:21" x14ac:dyDescent="0.3">
      <c r="A21">
        <v>19</v>
      </c>
      <c r="B21" s="3">
        <f t="shared" si="8"/>
        <v>96</v>
      </c>
      <c r="C21" s="3">
        <v>10</v>
      </c>
      <c r="D21">
        <f t="shared" si="9"/>
        <v>25</v>
      </c>
      <c r="E21">
        <f t="shared" si="12"/>
        <v>25.269501953756407</v>
      </c>
      <c r="F21">
        <f t="shared" si="0"/>
        <v>2.604166666666667</v>
      </c>
      <c r="H21">
        <f t="shared" si="1"/>
        <v>438.59999999999997</v>
      </c>
      <c r="I21">
        <f t="shared" si="2"/>
        <v>3</v>
      </c>
      <c r="J21">
        <f t="shared" si="3"/>
        <v>3.1300863965506616</v>
      </c>
      <c r="K21">
        <v>19</v>
      </c>
      <c r="L21">
        <v>19</v>
      </c>
      <c r="M21" s="4">
        <f t="shared" si="10"/>
        <v>146.19999999999999</v>
      </c>
      <c r="N21" s="1">
        <f t="shared" si="11"/>
        <v>146.19202903754478</v>
      </c>
      <c r="O21">
        <f t="shared" si="4"/>
        <v>319</v>
      </c>
      <c r="P21" s="1">
        <f t="shared" si="13"/>
        <v>319.47999937062269</v>
      </c>
      <c r="Q21">
        <v>19</v>
      </c>
      <c r="R21">
        <v>15000000</v>
      </c>
      <c r="S21" s="2">
        <f t="shared" si="5"/>
        <v>6481.02</v>
      </c>
      <c r="T21">
        <f t="shared" si="6"/>
        <v>6481.0174587910233</v>
      </c>
      <c r="U21">
        <f t="shared" si="7"/>
        <v>0.45830721003134794</v>
      </c>
    </row>
    <row r="22" spans="1:21" x14ac:dyDescent="0.3">
      <c r="A22">
        <v>20</v>
      </c>
      <c r="B22" s="3">
        <f t="shared" si="8"/>
        <v>106</v>
      </c>
      <c r="C22" s="3">
        <v>10.5</v>
      </c>
      <c r="D22">
        <f t="shared" si="9"/>
        <v>27</v>
      </c>
      <c r="E22">
        <f t="shared" si="12"/>
        <v>26.532977051444227</v>
      </c>
      <c r="F22">
        <f t="shared" si="0"/>
        <v>2.5471698113207548</v>
      </c>
      <c r="H22">
        <f t="shared" si="1"/>
        <v>570</v>
      </c>
      <c r="I22">
        <f t="shared" si="2"/>
        <v>3</v>
      </c>
      <c r="J22">
        <f t="shared" si="3"/>
        <v>2.6084053304588846</v>
      </c>
      <c r="K22">
        <v>20</v>
      </c>
      <c r="L22">
        <v>20</v>
      </c>
      <c r="M22" s="4">
        <f t="shared" si="10"/>
        <v>190</v>
      </c>
      <c r="N22" s="1">
        <f t="shared" si="11"/>
        <v>190.04963774880824</v>
      </c>
      <c r="O22">
        <f t="shared" si="4"/>
        <v>383</v>
      </c>
      <c r="P22" s="1">
        <f t="shared" si="13"/>
        <v>383.37599924474722</v>
      </c>
      <c r="Q22">
        <v>20</v>
      </c>
      <c r="R22">
        <v>20000000</v>
      </c>
      <c r="S22" s="2">
        <f t="shared" si="5"/>
        <v>7983.32</v>
      </c>
      <c r="T22">
        <f t="shared" si="6"/>
        <v>7983.3246482542982</v>
      </c>
      <c r="U22">
        <f t="shared" si="7"/>
        <v>0.4960835509138381</v>
      </c>
    </row>
    <row r="23" spans="1:21" x14ac:dyDescent="0.3">
      <c r="A23">
        <v>21</v>
      </c>
      <c r="B23" s="3">
        <f t="shared" si="8"/>
        <v>116.5</v>
      </c>
      <c r="C23" s="3">
        <v>11</v>
      </c>
      <c r="D23">
        <f t="shared" si="9"/>
        <v>28</v>
      </c>
      <c r="E23">
        <f t="shared" si="12"/>
        <v>27.85962590401644</v>
      </c>
      <c r="F23">
        <f t="shared" si="0"/>
        <v>2.4034334763948495</v>
      </c>
      <c r="H23">
        <f t="shared" si="1"/>
        <v>494.2</v>
      </c>
      <c r="I23">
        <f t="shared" si="2"/>
        <v>2</v>
      </c>
      <c r="J23">
        <f t="shared" si="3"/>
        <v>2.1736711087157374</v>
      </c>
      <c r="K23">
        <v>21</v>
      </c>
      <c r="L23">
        <v>21</v>
      </c>
      <c r="M23" s="4">
        <f t="shared" si="10"/>
        <v>247.1</v>
      </c>
      <c r="N23" s="1">
        <f t="shared" si="11"/>
        <v>247.06452907345073</v>
      </c>
      <c r="O23">
        <f t="shared" si="4"/>
        <v>460</v>
      </c>
      <c r="P23" s="1">
        <f t="shared" si="13"/>
        <v>460.05119909369665</v>
      </c>
      <c r="Q23">
        <v>21</v>
      </c>
      <c r="R23">
        <v>25000000</v>
      </c>
      <c r="S23" s="2">
        <f t="shared" si="5"/>
        <v>9215.81</v>
      </c>
      <c r="T23">
        <f t="shared" si="6"/>
        <v>9215.8143374029842</v>
      </c>
      <c r="U23">
        <f t="shared" si="7"/>
        <v>0.53717391304347828</v>
      </c>
    </row>
    <row r="24" spans="1:21" x14ac:dyDescent="0.3">
      <c r="A24">
        <v>22</v>
      </c>
      <c r="B24" s="3">
        <f t="shared" si="8"/>
        <v>127.5</v>
      </c>
      <c r="C24" s="3">
        <v>11.5</v>
      </c>
      <c r="D24">
        <f t="shared" si="9"/>
        <v>29</v>
      </c>
      <c r="E24">
        <f t="shared" si="12"/>
        <v>29.252607199217262</v>
      </c>
      <c r="F24">
        <f t="shared" si="0"/>
        <v>2.2745098039215685</v>
      </c>
      <c r="H24">
        <f t="shared" si="1"/>
        <v>642.4</v>
      </c>
      <c r="I24">
        <f t="shared" si="2"/>
        <v>2</v>
      </c>
      <c r="J24">
        <f t="shared" si="3"/>
        <v>1.8113925905964479</v>
      </c>
      <c r="K24">
        <v>22</v>
      </c>
      <c r="L24">
        <v>22</v>
      </c>
      <c r="M24" s="4">
        <f t="shared" si="10"/>
        <v>321.2</v>
      </c>
      <c r="N24" s="1">
        <f t="shared" si="11"/>
        <v>321.18388779548593</v>
      </c>
      <c r="O24">
        <f t="shared" si="4"/>
        <v>552</v>
      </c>
      <c r="P24" s="1">
        <f t="shared" si="13"/>
        <v>552.06143891243596</v>
      </c>
      <c r="Q24">
        <v>22</v>
      </c>
      <c r="R24">
        <v>30000000</v>
      </c>
      <c r="S24" s="2">
        <f t="shared" si="5"/>
        <v>10209.24</v>
      </c>
      <c r="T24">
        <f t="shared" si="6"/>
        <v>10209.240102092401</v>
      </c>
      <c r="U24">
        <f t="shared" si="7"/>
        <v>0.5818840579710145</v>
      </c>
    </row>
    <row r="25" spans="1:21" x14ac:dyDescent="0.3">
      <c r="A25">
        <v>23</v>
      </c>
      <c r="B25" s="3">
        <f t="shared" si="8"/>
        <v>139</v>
      </c>
      <c r="C25" s="3">
        <v>12</v>
      </c>
      <c r="D25">
        <f t="shared" si="9"/>
        <v>31</v>
      </c>
      <c r="E25">
        <f t="shared" si="12"/>
        <v>30.715237559178128</v>
      </c>
      <c r="F25">
        <f t="shared" si="0"/>
        <v>2.2302158273381294</v>
      </c>
      <c r="H25">
        <f t="shared" si="1"/>
        <v>835</v>
      </c>
      <c r="I25">
        <f t="shared" si="2"/>
        <v>2</v>
      </c>
      <c r="J25">
        <f t="shared" si="3"/>
        <v>1.5094938254970398</v>
      </c>
      <c r="K25">
        <v>23</v>
      </c>
      <c r="L25">
        <v>23</v>
      </c>
      <c r="M25" s="4">
        <f t="shared" si="10"/>
        <v>417.5</v>
      </c>
      <c r="N25" s="1">
        <f t="shared" si="11"/>
        <v>417.53905413413173</v>
      </c>
      <c r="O25">
        <f t="shared" si="4"/>
        <v>662</v>
      </c>
      <c r="P25" s="1">
        <f t="shared" si="13"/>
        <v>662.47372669492313</v>
      </c>
      <c r="Q25">
        <v>23</v>
      </c>
      <c r="R25">
        <v>40000000</v>
      </c>
      <c r="S25" s="2">
        <f t="shared" si="5"/>
        <v>12559.44</v>
      </c>
      <c r="T25">
        <f t="shared" si="6"/>
        <v>12559.435584276991</v>
      </c>
      <c r="U25">
        <f t="shared" si="7"/>
        <v>0.63066465256797588</v>
      </c>
    </row>
    <row r="26" spans="1:21" x14ac:dyDescent="0.3">
      <c r="A26">
        <v>24</v>
      </c>
      <c r="B26" s="3">
        <f t="shared" si="8"/>
        <v>151</v>
      </c>
      <c r="C26" s="3">
        <v>12.5</v>
      </c>
      <c r="D26">
        <f t="shared" si="9"/>
        <v>32</v>
      </c>
      <c r="E26">
        <f t="shared" si="12"/>
        <v>32.250999437137033</v>
      </c>
      <c r="F26">
        <f t="shared" si="0"/>
        <v>2.1192052980132452</v>
      </c>
      <c r="H26">
        <f t="shared" si="1"/>
        <v>542.79999999999995</v>
      </c>
      <c r="I26">
        <f t="shared" si="2"/>
        <v>1</v>
      </c>
      <c r="J26">
        <f t="shared" si="3"/>
        <v>1.2579115212475334</v>
      </c>
      <c r="K26">
        <v>24</v>
      </c>
      <c r="L26">
        <v>24</v>
      </c>
      <c r="M26" s="4">
        <f t="shared" si="10"/>
        <v>542.79999999999995</v>
      </c>
      <c r="N26" s="1">
        <f t="shared" si="11"/>
        <v>542.80077037437127</v>
      </c>
      <c r="O26">
        <f t="shared" si="4"/>
        <v>795</v>
      </c>
      <c r="P26" s="1">
        <f t="shared" si="13"/>
        <v>794.96847203390769</v>
      </c>
      <c r="Q26">
        <v>24</v>
      </c>
      <c r="R26">
        <v>50000000</v>
      </c>
      <c r="S26" s="2">
        <f t="shared" si="5"/>
        <v>14501.27</v>
      </c>
      <c r="T26">
        <f t="shared" si="6"/>
        <v>14501.265896670729</v>
      </c>
      <c r="U26">
        <f t="shared" si="7"/>
        <v>0.68276729559748417</v>
      </c>
    </row>
    <row r="27" spans="1:21" x14ac:dyDescent="0.3">
      <c r="A27">
        <v>25</v>
      </c>
      <c r="B27" s="3">
        <f t="shared" si="8"/>
        <v>163.5</v>
      </c>
      <c r="C27" s="3">
        <v>13</v>
      </c>
      <c r="D27">
        <f t="shared" si="9"/>
        <v>34</v>
      </c>
      <c r="E27">
        <f t="shared" si="12"/>
        <v>33.863549408993883</v>
      </c>
      <c r="F27">
        <f t="shared" si="0"/>
        <v>2.0795107033639142</v>
      </c>
      <c r="H27">
        <f t="shared" si="1"/>
        <v>705.6</v>
      </c>
      <c r="I27">
        <f t="shared" si="2"/>
        <v>1</v>
      </c>
      <c r="J27">
        <f t="shared" si="3"/>
        <v>1.0482596010396112</v>
      </c>
      <c r="K27">
        <v>25</v>
      </c>
      <c r="L27">
        <v>25</v>
      </c>
      <c r="M27" s="4">
        <f t="shared" si="10"/>
        <v>705.6</v>
      </c>
      <c r="N27" s="1">
        <f t="shared" si="11"/>
        <v>705.64100148668263</v>
      </c>
      <c r="O27">
        <f t="shared" si="4"/>
        <v>954</v>
      </c>
      <c r="P27" s="1">
        <f t="shared" si="13"/>
        <v>953.9621664406892</v>
      </c>
      <c r="Q27">
        <v>25</v>
      </c>
      <c r="R27">
        <v>70000000</v>
      </c>
      <c r="S27" s="2">
        <f t="shared" si="5"/>
        <v>18741.16</v>
      </c>
      <c r="T27">
        <f t="shared" si="6"/>
        <v>18741.159830268742</v>
      </c>
      <c r="U27">
        <f t="shared" si="7"/>
        <v>0.73962264150943402</v>
      </c>
    </row>
    <row r="28" spans="1:21" x14ac:dyDescent="0.3">
      <c r="A28">
        <v>26</v>
      </c>
      <c r="B28" s="3">
        <f t="shared" si="8"/>
        <v>176.5</v>
      </c>
      <c r="C28" s="3">
        <v>13.5</v>
      </c>
      <c r="D28">
        <f t="shared" si="9"/>
        <v>36</v>
      </c>
      <c r="E28">
        <f t="shared" si="12"/>
        <v>35.55672687944358</v>
      </c>
      <c r="F28">
        <f t="shared" si="0"/>
        <v>2.0396600566572238</v>
      </c>
      <c r="H28">
        <f t="shared" si="1"/>
        <v>917.3</v>
      </c>
      <c r="I28">
        <f t="shared" si="2"/>
        <v>1</v>
      </c>
      <c r="J28">
        <f t="shared" si="3"/>
        <v>0.87354966753300922</v>
      </c>
      <c r="K28">
        <v>26</v>
      </c>
      <c r="L28">
        <v>26</v>
      </c>
      <c r="M28" s="4">
        <f t="shared" si="10"/>
        <v>917.3</v>
      </c>
      <c r="N28" s="1">
        <f t="shared" si="11"/>
        <v>917.33330193268739</v>
      </c>
      <c r="O28">
        <f t="shared" si="4"/>
        <v>1145</v>
      </c>
      <c r="P28" s="1">
        <f t="shared" si="13"/>
        <v>1144.7545997288271</v>
      </c>
      <c r="Q28">
        <v>26</v>
      </c>
      <c r="R28">
        <v>75000000</v>
      </c>
      <c r="S28" s="2">
        <f t="shared" si="5"/>
        <v>18538.05</v>
      </c>
      <c r="T28">
        <f t="shared" si="6"/>
        <v>18538.046980322146</v>
      </c>
      <c r="U28">
        <f t="shared" si="7"/>
        <v>0.80113537117903921</v>
      </c>
    </row>
    <row r="29" spans="1:21" x14ac:dyDescent="0.3">
      <c r="A29">
        <v>27</v>
      </c>
      <c r="B29" s="3">
        <f t="shared" si="8"/>
        <v>190</v>
      </c>
      <c r="C29" s="3">
        <v>14</v>
      </c>
      <c r="D29">
        <f t="shared" si="9"/>
        <v>37</v>
      </c>
      <c r="E29">
        <f t="shared" si="12"/>
        <v>37.334563223415763</v>
      </c>
      <c r="F29">
        <f t="shared" si="0"/>
        <v>1.9473684210526316</v>
      </c>
      <c r="H29">
        <f t="shared" si="1"/>
        <v>1192.5</v>
      </c>
      <c r="I29">
        <f t="shared" si="2"/>
        <v>1</v>
      </c>
      <c r="J29">
        <f t="shared" si="3"/>
        <v>0.72795805627750765</v>
      </c>
      <c r="K29">
        <v>27</v>
      </c>
      <c r="L29">
        <v>27</v>
      </c>
      <c r="M29" s="4">
        <f t="shared" si="10"/>
        <v>1192.5</v>
      </c>
      <c r="N29" s="1">
        <f t="shared" si="11"/>
        <v>1192.5332925124937</v>
      </c>
      <c r="O29">
        <f t="shared" si="4"/>
        <v>1374</v>
      </c>
      <c r="P29" s="1">
        <f t="shared" si="13"/>
        <v>1373.7055196745926</v>
      </c>
      <c r="Q29">
        <v>27</v>
      </c>
      <c r="R29">
        <v>100000000</v>
      </c>
      <c r="S29" s="2">
        <f t="shared" si="5"/>
        <v>22815.87</v>
      </c>
      <c r="T29">
        <f t="shared" si="6"/>
        <v>22815.866492309608</v>
      </c>
      <c r="U29">
        <f t="shared" si="7"/>
        <v>0.86790393013100442</v>
      </c>
    </row>
    <row r="30" spans="1:21" x14ac:dyDescent="0.3">
      <c r="A30">
        <v>28</v>
      </c>
      <c r="B30" s="3">
        <f t="shared" si="8"/>
        <v>204</v>
      </c>
      <c r="C30" s="3">
        <v>14.5</v>
      </c>
      <c r="D30">
        <f t="shared" si="9"/>
        <v>39</v>
      </c>
      <c r="E30">
        <f t="shared" si="12"/>
        <v>39.201291384586554</v>
      </c>
      <c r="F30">
        <f t="shared" si="0"/>
        <v>1.911764705882353</v>
      </c>
      <c r="H30">
        <f t="shared" si="1"/>
        <v>1550.3</v>
      </c>
      <c r="I30">
        <f t="shared" si="2"/>
        <v>1</v>
      </c>
      <c r="J30">
        <f t="shared" si="3"/>
        <v>0.60663171356458978</v>
      </c>
      <c r="K30">
        <v>28</v>
      </c>
      <c r="L30">
        <v>28</v>
      </c>
      <c r="M30" s="4">
        <f t="shared" si="10"/>
        <v>1550.3</v>
      </c>
      <c r="N30" s="1">
        <f t="shared" si="11"/>
        <v>1550.2932802662419</v>
      </c>
      <c r="O30">
        <f t="shared" si="4"/>
        <v>1648</v>
      </c>
      <c r="P30" s="1">
        <f t="shared" si="13"/>
        <v>1648.4466236095111</v>
      </c>
      <c r="Q30">
        <v>28</v>
      </c>
      <c r="R30">
        <v>150000000</v>
      </c>
      <c r="S30" s="2">
        <f t="shared" si="5"/>
        <v>31574.85</v>
      </c>
      <c r="T30">
        <f t="shared" si="6"/>
        <v>31574.853286141362</v>
      </c>
      <c r="U30">
        <f t="shared" si="7"/>
        <v>0.94071601941747574</v>
      </c>
    </row>
    <row r="31" spans="1:21" x14ac:dyDescent="0.3">
      <c r="A31">
        <v>29</v>
      </c>
      <c r="B31" s="3">
        <f t="shared" si="8"/>
        <v>218.5</v>
      </c>
      <c r="C31" s="3">
        <v>15</v>
      </c>
      <c r="D31">
        <f t="shared" si="9"/>
        <v>41</v>
      </c>
      <c r="E31">
        <f t="shared" si="12"/>
        <v>41.161355953815885</v>
      </c>
      <c r="F31">
        <f t="shared" si="0"/>
        <v>1.8764302059496567</v>
      </c>
      <c r="H31">
        <f t="shared" si="1"/>
        <v>2015.4</v>
      </c>
      <c r="I31">
        <f t="shared" si="2"/>
        <v>1</v>
      </c>
      <c r="J31">
        <f t="shared" si="3"/>
        <v>0.50552642797049152</v>
      </c>
      <c r="K31">
        <v>29</v>
      </c>
      <c r="L31">
        <v>29</v>
      </c>
      <c r="M31" s="4">
        <f t="shared" si="10"/>
        <v>2015.4</v>
      </c>
      <c r="N31" s="1">
        <f t="shared" si="11"/>
        <v>2015.3812643461147</v>
      </c>
      <c r="O31">
        <f t="shared" si="4"/>
        <v>1978</v>
      </c>
      <c r="P31" s="1">
        <f t="shared" si="13"/>
        <v>1978.1359483314131</v>
      </c>
      <c r="Q31">
        <v>29</v>
      </c>
      <c r="R31">
        <v>200000000</v>
      </c>
      <c r="S31" s="2">
        <f t="shared" si="5"/>
        <v>38869.03</v>
      </c>
      <c r="T31">
        <f t="shared" si="6"/>
        <v>38869.025336591418</v>
      </c>
      <c r="U31">
        <f t="shared" si="7"/>
        <v>1.0189079878665319</v>
      </c>
    </row>
    <row r="32" spans="1:21" x14ac:dyDescent="0.3">
      <c r="A32">
        <v>30</v>
      </c>
      <c r="B32" s="3">
        <f t="shared" si="8"/>
        <v>233.5</v>
      </c>
      <c r="C32" s="3">
        <v>15.5</v>
      </c>
      <c r="D32">
        <f t="shared" si="9"/>
        <v>43</v>
      </c>
      <c r="E32">
        <f t="shared" si="12"/>
        <v>43.219423751506682</v>
      </c>
      <c r="F32">
        <f t="shared" si="0"/>
        <v>1.8415417558886509</v>
      </c>
      <c r="H32">
        <f t="shared" si="1"/>
        <v>0</v>
      </c>
      <c r="I32">
        <f t="shared" si="2"/>
        <v>0</v>
      </c>
      <c r="J32">
        <f>1000/P32</f>
        <v>0.42127202330874292</v>
      </c>
      <c r="K32">
        <v>30</v>
      </c>
      <c r="L32">
        <v>30</v>
      </c>
      <c r="M32" s="4">
        <f t="shared" si="10"/>
        <v>2620</v>
      </c>
      <c r="N32" s="1">
        <f t="shared" si="11"/>
        <v>2619.9956436499492</v>
      </c>
      <c r="O32">
        <f t="shared" si="4"/>
        <v>2374</v>
      </c>
      <c r="P32" s="1">
        <f t="shared" si="13"/>
        <v>2373.7631379976956</v>
      </c>
      <c r="Q32">
        <v>30</v>
      </c>
      <c r="R32">
        <v>300000000</v>
      </c>
      <c r="S32" s="2">
        <f t="shared" si="5"/>
        <v>53828.13</v>
      </c>
      <c r="T32">
        <f t="shared" si="6"/>
        <v>53828.130904693513</v>
      </c>
      <c r="U32">
        <f t="shared" si="7"/>
        <v>1.1036225779275484</v>
      </c>
    </row>
    <row r="33" spans="1:21" x14ac:dyDescent="0.3">
      <c r="A33">
        <v>31</v>
      </c>
      <c r="B33" s="3">
        <f t="shared" si="8"/>
        <v>249</v>
      </c>
      <c r="C33" s="3">
        <v>16</v>
      </c>
      <c r="D33">
        <f t="shared" si="9"/>
        <v>45</v>
      </c>
      <c r="E33">
        <f t="shared" si="12"/>
        <v>45.380394939082016</v>
      </c>
      <c r="F33">
        <f t="shared" si="0"/>
        <v>1.8072289156626506</v>
      </c>
      <c r="H33">
        <f t="shared" si="1"/>
        <v>0</v>
      </c>
      <c r="I33">
        <f t="shared" si="2"/>
        <v>0</v>
      </c>
      <c r="J33">
        <f t="shared" si="3"/>
        <v>0.35106001942395243</v>
      </c>
      <c r="K33">
        <v>31</v>
      </c>
      <c r="L33">
        <v>31</v>
      </c>
      <c r="M33" s="4">
        <f t="shared" si="10"/>
        <v>3406</v>
      </c>
      <c r="N33" s="1">
        <f t="shared" si="11"/>
        <v>3405.9943367449341</v>
      </c>
      <c r="O33">
        <f t="shared" si="4"/>
        <v>2849</v>
      </c>
      <c r="P33" s="1">
        <f t="shared" si="13"/>
        <v>2848.5157655972348</v>
      </c>
      <c r="Q33">
        <v>31</v>
      </c>
      <c r="R33">
        <v>500000000</v>
      </c>
      <c r="S33" s="2">
        <f t="shared" si="5"/>
        <v>82818.320000000007</v>
      </c>
      <c r="T33">
        <f t="shared" si="6"/>
        <v>82818.322936227865</v>
      </c>
      <c r="U33">
        <f t="shared" si="7"/>
        <v>1.1955071955071954</v>
      </c>
    </row>
    <row r="34" spans="1:21" x14ac:dyDescent="0.3">
      <c r="A34">
        <v>32</v>
      </c>
      <c r="B34" s="3">
        <f t="shared" si="8"/>
        <v>265</v>
      </c>
      <c r="C34" s="3">
        <v>16.5</v>
      </c>
      <c r="D34">
        <f t="shared" si="9"/>
        <v>48</v>
      </c>
      <c r="E34">
        <f t="shared" si="12"/>
        <v>47.649414686036117</v>
      </c>
      <c r="F34">
        <f t="shared" si="0"/>
        <v>1.8113207547169812</v>
      </c>
      <c r="H34">
        <f t="shared" si="1"/>
        <v>0</v>
      </c>
      <c r="I34">
        <f t="shared" si="2"/>
        <v>0</v>
      </c>
      <c r="J34">
        <f t="shared" si="3"/>
        <v>0.29255001618662702</v>
      </c>
      <c r="K34">
        <v>32</v>
      </c>
      <c r="L34">
        <v>32</v>
      </c>
      <c r="M34" s="4">
        <f t="shared" si="10"/>
        <v>4427.8</v>
      </c>
      <c r="N34" s="1">
        <f t="shared" si="11"/>
        <v>4427.7926377684144</v>
      </c>
      <c r="O34">
        <f t="shared" si="4"/>
        <v>3418</v>
      </c>
      <c r="P34" s="1">
        <f>P33*1.2</f>
        <v>3418.2189187166819</v>
      </c>
      <c r="Q34">
        <v>32</v>
      </c>
      <c r="R34">
        <v>1005000000</v>
      </c>
      <c r="S34" s="2">
        <f t="shared" si="5"/>
        <v>153623.89000000001</v>
      </c>
      <c r="T34">
        <f t="shared" si="6"/>
        <v>153623.88580878955</v>
      </c>
      <c r="U34">
        <f t="shared" si="7"/>
        <v>1.2954359274429492</v>
      </c>
    </row>
    <row r="35" spans="1:21" x14ac:dyDescent="0.3">
      <c r="A35">
        <v>33</v>
      </c>
      <c r="B35" s="3">
        <f t="shared" si="8"/>
        <v>281.5</v>
      </c>
      <c r="C35" s="3">
        <v>17</v>
      </c>
      <c r="D35">
        <f t="shared" si="9"/>
        <v>50</v>
      </c>
      <c r="E35">
        <f t="shared" si="12"/>
        <v>50.031885420337922</v>
      </c>
      <c r="F35">
        <f t="shared" si="0"/>
        <v>1.7761989342806395</v>
      </c>
    </row>
    <row r="36" spans="1:21" x14ac:dyDescent="0.3">
      <c r="A36">
        <v>34</v>
      </c>
      <c r="B36" s="3">
        <f t="shared" si="8"/>
        <v>298.5</v>
      </c>
      <c r="C36" s="3">
        <v>17.5</v>
      </c>
      <c r="D36">
        <f t="shared" si="9"/>
        <v>53</v>
      </c>
      <c r="E36">
        <f t="shared" si="12"/>
        <v>52.53347969135482</v>
      </c>
      <c r="F36">
        <f t="shared" si="0"/>
        <v>1.7755443886097151</v>
      </c>
      <c r="O36" t="s">
        <v>29</v>
      </c>
    </row>
    <row r="37" spans="1:21" x14ac:dyDescent="0.3">
      <c r="A37">
        <v>35</v>
      </c>
      <c r="B37" s="3">
        <f t="shared" si="8"/>
        <v>316</v>
      </c>
      <c r="C37" s="3">
        <v>18</v>
      </c>
      <c r="D37">
        <f t="shared" si="9"/>
        <v>55</v>
      </c>
      <c r="E37">
        <f t="shared" si="12"/>
        <v>55.160153675922565</v>
      </c>
      <c r="F37">
        <f t="shared" si="0"/>
        <v>1.740506329113924</v>
      </c>
      <c r="K37" t="s">
        <v>15</v>
      </c>
      <c r="L37" t="s">
        <v>14</v>
      </c>
      <c r="M37" t="s">
        <v>16</v>
      </c>
      <c r="O37" t="s">
        <v>30</v>
      </c>
      <c r="P37" t="s">
        <v>17</v>
      </c>
      <c r="R37" t="s">
        <v>2</v>
      </c>
      <c r="T37" t="s">
        <v>31</v>
      </c>
    </row>
    <row r="38" spans="1:21" x14ac:dyDescent="0.3">
      <c r="A38">
        <v>36</v>
      </c>
      <c r="B38" s="3">
        <f t="shared" si="8"/>
        <v>334</v>
      </c>
      <c r="C38" s="3">
        <v>18.5</v>
      </c>
      <c r="D38">
        <f t="shared" si="9"/>
        <v>58</v>
      </c>
      <c r="E38">
        <f t="shared" si="12"/>
        <v>57.918161359718695</v>
      </c>
      <c r="F38">
        <f t="shared" si="0"/>
        <v>1.7365269461077846</v>
      </c>
      <c r="K38">
        <v>0</v>
      </c>
      <c r="L38">
        <v>0</v>
      </c>
      <c r="O38">
        <v>1</v>
      </c>
      <c r="P38">
        <v>2</v>
      </c>
      <c r="R38">
        <v>10000</v>
      </c>
      <c r="T38">
        <f>P38*1</f>
        <v>2</v>
      </c>
    </row>
    <row r="39" spans="1:21" x14ac:dyDescent="0.3">
      <c r="A39">
        <v>37</v>
      </c>
      <c r="B39" s="3">
        <f t="shared" si="8"/>
        <v>352.5</v>
      </c>
      <c r="C39" s="3">
        <v>19</v>
      </c>
      <c r="D39">
        <f t="shared" si="9"/>
        <v>61</v>
      </c>
      <c r="E39">
        <f t="shared" si="12"/>
        <v>60.814069427704631</v>
      </c>
      <c r="F39">
        <f t="shared" si="0"/>
        <v>1.7304964539007093</v>
      </c>
      <c r="K39">
        <v>1</v>
      </c>
      <c r="L39">
        <v>1</v>
      </c>
      <c r="O39">
        <v>2</v>
      </c>
      <c r="P39">
        <v>4</v>
      </c>
      <c r="Q39">
        <f>R38*(1.01^2)</f>
        <v>10201</v>
      </c>
      <c r="R39">
        <v>10200</v>
      </c>
      <c r="T39">
        <f t="shared" ref="T39:T48" si="14">P39*1</f>
        <v>4</v>
      </c>
    </row>
    <row r="40" spans="1:21" x14ac:dyDescent="0.3">
      <c r="A40">
        <v>38</v>
      </c>
      <c r="B40" s="3">
        <f t="shared" si="8"/>
        <v>371.5</v>
      </c>
      <c r="C40" s="3">
        <v>19.5</v>
      </c>
      <c r="D40">
        <f t="shared" si="9"/>
        <v>64</v>
      </c>
      <c r="E40">
        <f t="shared" si="12"/>
        <v>63.854772899089866</v>
      </c>
      <c r="F40">
        <f t="shared" si="0"/>
        <v>1.7227456258411844</v>
      </c>
      <c r="K40">
        <v>2</v>
      </c>
      <c r="L40">
        <v>2</v>
      </c>
      <c r="O40">
        <v>3</v>
      </c>
      <c r="P40">
        <v>6</v>
      </c>
      <c r="Q40">
        <f>R39*(1.02^2)</f>
        <v>10612.08</v>
      </c>
      <c r="R40">
        <v>10612</v>
      </c>
      <c r="T40">
        <f t="shared" si="14"/>
        <v>6</v>
      </c>
    </row>
    <row r="41" spans="1:21" x14ac:dyDescent="0.3">
      <c r="A41">
        <v>39</v>
      </c>
      <c r="B41" s="3">
        <f t="shared" si="8"/>
        <v>391</v>
      </c>
      <c r="C41" s="3">
        <v>20</v>
      </c>
      <c r="D41">
        <f t="shared" si="9"/>
        <v>67</v>
      </c>
      <c r="E41">
        <f t="shared" si="12"/>
        <v>67.047511544044369</v>
      </c>
      <c r="F41">
        <f t="shared" si="0"/>
        <v>1.7135549872122762</v>
      </c>
      <c r="K41">
        <v>3</v>
      </c>
      <c r="L41">
        <v>3</v>
      </c>
      <c r="O41">
        <v>4</v>
      </c>
      <c r="P41">
        <v>8</v>
      </c>
      <c r="Q41">
        <f>R40*(1.03^2)</f>
        <v>11258.2708</v>
      </c>
      <c r="R41">
        <v>11262</v>
      </c>
      <c r="T41">
        <f t="shared" si="14"/>
        <v>8</v>
      </c>
    </row>
    <row r="42" spans="1:21" x14ac:dyDescent="0.3">
      <c r="A42">
        <v>40</v>
      </c>
      <c r="B42" s="3">
        <f t="shared" si="8"/>
        <v>411</v>
      </c>
      <c r="C42" s="3">
        <v>20.5</v>
      </c>
      <c r="D42">
        <f t="shared" si="9"/>
        <v>70</v>
      </c>
      <c r="E42">
        <f t="shared" si="12"/>
        <v>70.399887121246593</v>
      </c>
      <c r="F42">
        <f t="shared" si="0"/>
        <v>1.7031630170316301</v>
      </c>
      <c r="K42">
        <v>4</v>
      </c>
      <c r="L42">
        <v>4</v>
      </c>
      <c r="O42">
        <v>5</v>
      </c>
      <c r="P42">
        <v>10</v>
      </c>
      <c r="Q42">
        <f>R41*(1.04^2)</f>
        <v>12180.979200000002</v>
      </c>
      <c r="R42">
        <v>12190</v>
      </c>
      <c r="T42">
        <f t="shared" si="14"/>
        <v>10</v>
      </c>
    </row>
    <row r="43" spans="1:21" x14ac:dyDescent="0.3">
      <c r="A43">
        <v>41</v>
      </c>
      <c r="B43" s="3">
        <f t="shared" si="8"/>
        <v>431.5</v>
      </c>
      <c r="C43" s="3">
        <v>21</v>
      </c>
      <c r="D43">
        <f t="shared" si="9"/>
        <v>74</v>
      </c>
      <c r="E43">
        <f t="shared" si="12"/>
        <v>73.91988147730892</v>
      </c>
      <c r="F43">
        <f t="shared" si="0"/>
        <v>1.7149478563151797</v>
      </c>
      <c r="K43">
        <v>5</v>
      </c>
      <c r="L43">
        <v>5</v>
      </c>
      <c r="O43">
        <v>6</v>
      </c>
      <c r="P43">
        <v>12</v>
      </c>
      <c r="Q43">
        <f>R42*(1.05^2)</f>
        <v>13439.475</v>
      </c>
      <c r="R43">
        <v>13459</v>
      </c>
      <c r="T43">
        <f t="shared" si="14"/>
        <v>12</v>
      </c>
    </row>
    <row r="44" spans="1:21" x14ac:dyDescent="0.3">
      <c r="A44">
        <v>42</v>
      </c>
      <c r="B44" s="3">
        <f t="shared" si="8"/>
        <v>452.5</v>
      </c>
      <c r="C44" s="3">
        <v>21.5</v>
      </c>
      <c r="D44">
        <f t="shared" si="9"/>
        <v>78</v>
      </c>
      <c r="E44">
        <f t="shared" si="12"/>
        <v>77.615875551174369</v>
      </c>
      <c r="F44">
        <f t="shared" si="0"/>
        <v>1.7237569060773481</v>
      </c>
      <c r="K44">
        <v>6</v>
      </c>
      <c r="L44">
        <v>6</v>
      </c>
      <c r="O44">
        <v>7</v>
      </c>
      <c r="P44">
        <v>14</v>
      </c>
      <c r="Q44">
        <f>R43*(1.06^2)</f>
        <v>15122.532400000002</v>
      </c>
      <c r="R44">
        <v>15157</v>
      </c>
      <c r="T44">
        <f t="shared" si="14"/>
        <v>14</v>
      </c>
    </row>
    <row r="45" spans="1:21" x14ac:dyDescent="0.3">
      <c r="A45">
        <v>43</v>
      </c>
      <c r="B45" s="3">
        <f t="shared" si="8"/>
        <v>474</v>
      </c>
      <c r="C45" s="3">
        <v>22</v>
      </c>
      <c r="D45">
        <f t="shared" si="9"/>
        <v>81</v>
      </c>
      <c r="E45">
        <f t="shared" si="12"/>
        <v>81.496669328733091</v>
      </c>
      <c r="F45">
        <f t="shared" si="0"/>
        <v>1.7088607594936709</v>
      </c>
      <c r="K45">
        <v>7</v>
      </c>
      <c r="L45">
        <v>7</v>
      </c>
      <c r="O45">
        <v>8</v>
      </c>
      <c r="P45">
        <v>16</v>
      </c>
      <c r="Q45">
        <f>R44*(1.07^2)</f>
        <v>17353.249299999999</v>
      </c>
      <c r="R45">
        <v>17441</v>
      </c>
      <c r="T45">
        <f t="shared" si="14"/>
        <v>16</v>
      </c>
    </row>
    <row r="46" spans="1:21" x14ac:dyDescent="0.3">
      <c r="A46">
        <v>44</v>
      </c>
      <c r="B46" s="3">
        <f t="shared" si="8"/>
        <v>496</v>
      </c>
      <c r="C46" s="3">
        <v>22.5</v>
      </c>
      <c r="D46">
        <f t="shared" si="9"/>
        <v>86</v>
      </c>
      <c r="E46">
        <f t="shared" si="12"/>
        <v>85.571502795169749</v>
      </c>
      <c r="F46">
        <f t="shared" si="0"/>
        <v>1.7338709677419355</v>
      </c>
      <c r="K46">
        <v>8</v>
      </c>
      <c r="L46">
        <v>8</v>
      </c>
      <c r="O46">
        <v>9</v>
      </c>
      <c r="P46">
        <v>18</v>
      </c>
      <c r="Q46">
        <f>R45*(1.08^2)</f>
        <v>20343.182400000002</v>
      </c>
      <c r="R46">
        <v>20400</v>
      </c>
      <c r="T46">
        <f t="shared" si="14"/>
        <v>18</v>
      </c>
    </row>
    <row r="47" spans="1:21" x14ac:dyDescent="0.3">
      <c r="A47">
        <v>45</v>
      </c>
      <c r="B47" s="3">
        <f t="shared" si="8"/>
        <v>518.5</v>
      </c>
      <c r="C47" s="3">
        <v>23</v>
      </c>
      <c r="D47">
        <f t="shared" si="9"/>
        <v>90</v>
      </c>
      <c r="E47">
        <f t="shared" si="12"/>
        <v>89.850077934928237</v>
      </c>
      <c r="F47">
        <f t="shared" si="0"/>
        <v>1.7357762777242043</v>
      </c>
      <c r="K47">
        <v>9</v>
      </c>
      <c r="L47">
        <v>9</v>
      </c>
      <c r="O47">
        <v>10</v>
      </c>
      <c r="P47">
        <v>20</v>
      </c>
      <c r="Q47">
        <f>R46*(1.09^2)</f>
        <v>24237.24</v>
      </c>
      <c r="R47">
        <v>24380</v>
      </c>
      <c r="T47">
        <f t="shared" si="14"/>
        <v>20</v>
      </c>
    </row>
    <row r="48" spans="1:21" x14ac:dyDescent="0.3">
      <c r="A48">
        <v>46</v>
      </c>
      <c r="B48" s="3">
        <f t="shared" si="8"/>
        <v>541.5</v>
      </c>
      <c r="C48" s="3">
        <v>23.5</v>
      </c>
      <c r="D48">
        <f t="shared" si="9"/>
        <v>94</v>
      </c>
      <c r="E48">
        <f t="shared" si="12"/>
        <v>94.34258183167465</v>
      </c>
      <c r="F48">
        <f t="shared" si="0"/>
        <v>1.7359187442289936</v>
      </c>
      <c r="K48">
        <v>10</v>
      </c>
      <c r="L48">
        <v>10</v>
      </c>
      <c r="O48">
        <v>11</v>
      </c>
      <c r="P48">
        <v>22</v>
      </c>
      <c r="Q48">
        <f>R47*(1.1^2)</f>
        <v>29499.800000000003</v>
      </c>
      <c r="R48">
        <v>29719</v>
      </c>
      <c r="T48">
        <f t="shared" si="14"/>
        <v>22</v>
      </c>
    </row>
    <row r="49" spans="1:23" x14ac:dyDescent="0.3">
      <c r="A49">
        <v>47</v>
      </c>
      <c r="B49" s="3">
        <f t="shared" si="8"/>
        <v>565</v>
      </c>
      <c r="C49" s="3">
        <v>24</v>
      </c>
      <c r="D49">
        <f t="shared" si="9"/>
        <v>99</v>
      </c>
      <c r="E49">
        <f>E48*1.05</f>
        <v>99.059710923258393</v>
      </c>
      <c r="F49">
        <f t="shared" si="0"/>
        <v>1.752212389380531</v>
      </c>
      <c r="K49">
        <v>11</v>
      </c>
      <c r="L49">
        <v>11</v>
      </c>
    </row>
    <row r="50" spans="1:23" x14ac:dyDescent="0.3">
      <c r="A50">
        <v>48</v>
      </c>
      <c r="B50" s="3">
        <f t="shared" si="8"/>
        <v>589</v>
      </c>
      <c r="C50" s="3">
        <v>24.5</v>
      </c>
      <c r="D50">
        <f t="shared" si="9"/>
        <v>104</v>
      </c>
      <c r="E50">
        <f t="shared" ref="E50:E113" si="15">E49*1.05</f>
        <v>104.01269646942131</v>
      </c>
      <c r="F50">
        <f t="shared" si="0"/>
        <v>1.765704584040747</v>
      </c>
      <c r="K50">
        <v>12</v>
      </c>
      <c r="L50">
        <v>12</v>
      </c>
      <c r="O50" t="s">
        <v>28</v>
      </c>
    </row>
    <row r="51" spans="1:23" x14ac:dyDescent="0.3">
      <c r="A51">
        <v>49</v>
      </c>
      <c r="B51" s="3">
        <f t="shared" si="8"/>
        <v>613.5</v>
      </c>
      <c r="C51" s="3">
        <v>25</v>
      </c>
      <c r="D51">
        <f t="shared" si="9"/>
        <v>109</v>
      </c>
      <c r="E51">
        <f t="shared" si="15"/>
        <v>109.21333129289239</v>
      </c>
      <c r="F51">
        <f t="shared" si="0"/>
        <v>1.7766911165444172</v>
      </c>
      <c r="K51">
        <v>13</v>
      </c>
      <c r="L51">
        <v>13</v>
      </c>
      <c r="O51" t="s">
        <v>15</v>
      </c>
      <c r="P51" t="s">
        <v>26</v>
      </c>
      <c r="R51" t="s">
        <v>27</v>
      </c>
      <c r="T51">
        <v>1</v>
      </c>
      <c r="U51" t="s">
        <v>32</v>
      </c>
    </row>
    <row r="52" spans="1:23" x14ac:dyDescent="0.3">
      <c r="A52">
        <v>50</v>
      </c>
      <c r="B52" s="3">
        <f t="shared" si="8"/>
        <v>638.5</v>
      </c>
      <c r="C52" s="3">
        <v>25.5</v>
      </c>
      <c r="D52">
        <f t="shared" si="9"/>
        <v>115</v>
      </c>
      <c r="E52">
        <f t="shared" si="15"/>
        <v>114.67399785753702</v>
      </c>
      <c r="F52">
        <f t="shared" si="0"/>
        <v>1.8010963194988254</v>
      </c>
      <c r="K52">
        <v>14</v>
      </c>
      <c r="L52">
        <v>14</v>
      </c>
      <c r="O52">
        <v>1</v>
      </c>
      <c r="P52" s="6">
        <v>2</v>
      </c>
      <c r="Q52" s="6"/>
      <c r="R52" s="6">
        <f>$R$38*W52</f>
        <v>13000</v>
      </c>
      <c r="T52">
        <f>P52*W52</f>
        <v>2.6</v>
      </c>
      <c r="U52">
        <f>T52*10</f>
        <v>26</v>
      </c>
      <c r="W52">
        <v>1.3</v>
      </c>
    </row>
    <row r="53" spans="1:23" x14ac:dyDescent="0.3">
      <c r="A53">
        <v>51</v>
      </c>
      <c r="B53" s="3">
        <f t="shared" si="8"/>
        <v>664</v>
      </c>
      <c r="C53" s="3">
        <v>26</v>
      </c>
      <c r="D53">
        <f t="shared" si="9"/>
        <v>120</v>
      </c>
      <c r="E53">
        <f t="shared" si="15"/>
        <v>120.40769775041387</v>
      </c>
      <c r="F53">
        <f t="shared" si="0"/>
        <v>1.8072289156626504</v>
      </c>
      <c r="K53">
        <v>15</v>
      </c>
      <c r="L53">
        <v>15</v>
      </c>
      <c r="O53">
        <v>2</v>
      </c>
      <c r="P53" s="6">
        <v>2</v>
      </c>
      <c r="Q53" s="6"/>
      <c r="R53" s="6">
        <f t="shared" ref="R53:R61" si="16">$R$38*W53</f>
        <v>17000</v>
      </c>
      <c r="T53">
        <f t="shared" ref="T53:T61" si="17">P53*W53</f>
        <v>3.4</v>
      </c>
      <c r="U53">
        <f t="shared" ref="U53:U61" si="18">T53*10</f>
        <v>34</v>
      </c>
      <c r="W53">
        <v>1.7</v>
      </c>
    </row>
    <row r="54" spans="1:23" x14ac:dyDescent="0.3">
      <c r="A54">
        <v>52</v>
      </c>
      <c r="B54" s="3">
        <f t="shared" si="8"/>
        <v>690</v>
      </c>
      <c r="C54" s="3">
        <v>26.5</v>
      </c>
      <c r="D54">
        <f t="shared" si="9"/>
        <v>126</v>
      </c>
      <c r="E54">
        <f t="shared" si="15"/>
        <v>126.42808263793458</v>
      </c>
      <c r="F54">
        <f t="shared" si="0"/>
        <v>1.826086956521739</v>
      </c>
      <c r="K54">
        <v>16</v>
      </c>
      <c r="L54">
        <v>16</v>
      </c>
      <c r="O54">
        <v>3</v>
      </c>
      <c r="P54" s="6">
        <v>2</v>
      </c>
      <c r="Q54" s="6"/>
      <c r="R54" s="6">
        <f t="shared" si="16"/>
        <v>22000</v>
      </c>
      <c r="T54">
        <f t="shared" si="17"/>
        <v>4.4000000000000004</v>
      </c>
      <c r="U54">
        <f t="shared" si="18"/>
        <v>44</v>
      </c>
      <c r="W54">
        <v>2.2000000000000002</v>
      </c>
    </row>
    <row r="55" spans="1:23" x14ac:dyDescent="0.3">
      <c r="A55">
        <v>53</v>
      </c>
      <c r="B55" s="3">
        <f t="shared" si="8"/>
        <v>716.5</v>
      </c>
      <c r="C55" s="3">
        <v>27</v>
      </c>
      <c r="D55">
        <f t="shared" si="9"/>
        <v>133</v>
      </c>
      <c r="E55">
        <f t="shared" si="15"/>
        <v>132.74948676983132</v>
      </c>
      <c r="F55">
        <f t="shared" si="0"/>
        <v>1.8562456385205861</v>
      </c>
      <c r="K55">
        <v>17</v>
      </c>
      <c r="L55">
        <v>17</v>
      </c>
      <c r="O55">
        <v>4</v>
      </c>
      <c r="P55" s="6">
        <v>2</v>
      </c>
      <c r="Q55" s="6"/>
      <c r="R55" s="6">
        <f t="shared" si="16"/>
        <v>29000</v>
      </c>
      <c r="T55">
        <f t="shared" si="17"/>
        <v>5.8</v>
      </c>
      <c r="U55">
        <f t="shared" si="18"/>
        <v>58</v>
      </c>
      <c r="W55">
        <v>2.9</v>
      </c>
    </row>
    <row r="56" spans="1:23" x14ac:dyDescent="0.3">
      <c r="A56">
        <v>54</v>
      </c>
      <c r="B56" s="3">
        <f t="shared" si="8"/>
        <v>743.5</v>
      </c>
      <c r="C56" s="3">
        <v>27.5</v>
      </c>
      <c r="D56">
        <f t="shared" si="9"/>
        <v>139</v>
      </c>
      <c r="E56">
        <f>E55*1.05</f>
        <v>139.38696110832291</v>
      </c>
      <c r="F56">
        <f t="shared" si="0"/>
        <v>1.8695359784801615</v>
      </c>
      <c r="K56">
        <v>18</v>
      </c>
      <c r="L56">
        <v>18</v>
      </c>
      <c r="O56">
        <v>5</v>
      </c>
      <c r="P56" s="6">
        <v>2</v>
      </c>
      <c r="Q56" s="6"/>
      <c r="R56" s="6">
        <f t="shared" si="16"/>
        <v>37000</v>
      </c>
      <c r="T56">
        <f t="shared" si="17"/>
        <v>7.4</v>
      </c>
      <c r="U56">
        <f t="shared" si="18"/>
        <v>74</v>
      </c>
      <c r="W56">
        <v>3.7</v>
      </c>
    </row>
    <row r="57" spans="1:23" x14ac:dyDescent="0.3">
      <c r="A57">
        <v>55</v>
      </c>
      <c r="B57" s="3">
        <f t="shared" si="8"/>
        <v>771</v>
      </c>
      <c r="C57" s="3">
        <v>28</v>
      </c>
      <c r="D57">
        <f t="shared" si="9"/>
        <v>146</v>
      </c>
      <c r="E57">
        <f t="shared" si="15"/>
        <v>146.35630916373907</v>
      </c>
      <c r="F57">
        <f t="shared" si="0"/>
        <v>1.8936446173800261</v>
      </c>
      <c r="K57">
        <v>19</v>
      </c>
      <c r="L57">
        <v>19</v>
      </c>
      <c r="O57">
        <v>6</v>
      </c>
      <c r="P57" s="6">
        <v>2</v>
      </c>
      <c r="Q57" s="6"/>
      <c r="R57" s="6">
        <f t="shared" si="16"/>
        <v>48000</v>
      </c>
      <c r="T57">
        <f t="shared" si="17"/>
        <v>9.6</v>
      </c>
      <c r="U57">
        <f t="shared" si="18"/>
        <v>96</v>
      </c>
      <c r="W57">
        <v>4.8</v>
      </c>
    </row>
    <row r="58" spans="1:23" x14ac:dyDescent="0.3">
      <c r="A58">
        <v>56</v>
      </c>
      <c r="B58" s="3">
        <f t="shared" si="8"/>
        <v>799</v>
      </c>
      <c r="C58" s="3">
        <v>28.5</v>
      </c>
      <c r="D58">
        <f t="shared" si="9"/>
        <v>154</v>
      </c>
      <c r="E58">
        <f t="shared" si="15"/>
        <v>153.67412462192604</v>
      </c>
      <c r="F58">
        <f t="shared" si="0"/>
        <v>1.9274092615769711</v>
      </c>
      <c r="K58">
        <v>20</v>
      </c>
      <c r="L58">
        <v>20</v>
      </c>
      <c r="O58">
        <v>7</v>
      </c>
      <c r="P58" s="6">
        <v>2</v>
      </c>
      <c r="Q58" s="6"/>
      <c r="R58" s="6">
        <f t="shared" si="16"/>
        <v>63000</v>
      </c>
      <c r="T58">
        <f t="shared" si="17"/>
        <v>12.6</v>
      </c>
      <c r="U58">
        <f t="shared" si="18"/>
        <v>126</v>
      </c>
      <c r="W58">
        <v>6.3</v>
      </c>
    </row>
    <row r="59" spans="1:23" x14ac:dyDescent="0.3">
      <c r="A59">
        <v>57</v>
      </c>
      <c r="B59" s="3">
        <f t="shared" si="8"/>
        <v>827.5</v>
      </c>
      <c r="C59" s="3">
        <v>29</v>
      </c>
      <c r="D59">
        <f t="shared" si="9"/>
        <v>161</v>
      </c>
      <c r="E59">
        <f t="shared" si="15"/>
        <v>161.35783085302234</v>
      </c>
      <c r="F59">
        <f t="shared" si="0"/>
        <v>1.945619335347432</v>
      </c>
      <c r="K59">
        <v>21</v>
      </c>
      <c r="L59">
        <v>21</v>
      </c>
      <c r="O59">
        <v>8</v>
      </c>
      <c r="P59" s="6">
        <v>2</v>
      </c>
      <c r="Q59" s="6"/>
      <c r="R59" s="6">
        <f t="shared" si="16"/>
        <v>82000</v>
      </c>
      <c r="T59">
        <f t="shared" si="17"/>
        <v>16.399999999999999</v>
      </c>
      <c r="U59">
        <f t="shared" si="18"/>
        <v>164</v>
      </c>
      <c r="W59">
        <v>8.1999999999999993</v>
      </c>
    </row>
    <row r="60" spans="1:23" x14ac:dyDescent="0.3">
      <c r="A60">
        <v>58</v>
      </c>
      <c r="B60" s="3">
        <f t="shared" si="8"/>
        <v>856.5</v>
      </c>
      <c r="C60" s="3">
        <v>29.5</v>
      </c>
      <c r="D60">
        <f t="shared" si="9"/>
        <v>169</v>
      </c>
      <c r="E60">
        <f t="shared" si="15"/>
        <v>169.42572239567346</v>
      </c>
      <c r="F60">
        <f t="shared" si="0"/>
        <v>1.9731465265615877</v>
      </c>
      <c r="K60">
        <v>22</v>
      </c>
      <c r="L60">
        <v>22</v>
      </c>
      <c r="O60">
        <v>9</v>
      </c>
      <c r="P60" s="6">
        <v>2</v>
      </c>
      <c r="Q60" s="6"/>
      <c r="R60" s="6">
        <f t="shared" si="16"/>
        <v>106000</v>
      </c>
      <c r="T60">
        <f t="shared" si="17"/>
        <v>21.2</v>
      </c>
      <c r="U60">
        <f t="shared" si="18"/>
        <v>212</v>
      </c>
      <c r="W60">
        <v>10.6</v>
      </c>
    </row>
    <row r="61" spans="1:23" x14ac:dyDescent="0.3">
      <c r="A61">
        <v>59</v>
      </c>
      <c r="B61" s="3">
        <f t="shared" si="8"/>
        <v>886</v>
      </c>
      <c r="C61" s="3">
        <v>30</v>
      </c>
      <c r="D61">
        <f t="shared" si="9"/>
        <v>178</v>
      </c>
      <c r="E61">
        <f t="shared" si="15"/>
        <v>177.89700851545714</v>
      </c>
      <c r="F61">
        <f t="shared" si="0"/>
        <v>2.0090293453724608</v>
      </c>
      <c r="K61">
        <v>23</v>
      </c>
      <c r="L61">
        <v>23</v>
      </c>
      <c r="O61">
        <v>10</v>
      </c>
      <c r="P61" s="6">
        <v>2</v>
      </c>
      <c r="Q61" s="6"/>
      <c r="R61" s="6">
        <f t="shared" si="16"/>
        <v>138000</v>
      </c>
      <c r="T61">
        <f t="shared" si="17"/>
        <v>27.6</v>
      </c>
      <c r="U61">
        <f t="shared" si="18"/>
        <v>276</v>
      </c>
      <c r="W61">
        <v>13.8</v>
      </c>
    </row>
    <row r="62" spans="1:23" x14ac:dyDescent="0.3">
      <c r="A62">
        <v>60</v>
      </c>
      <c r="B62" s="3">
        <f t="shared" si="8"/>
        <v>916</v>
      </c>
      <c r="C62" s="3">
        <v>30.5</v>
      </c>
      <c r="D62">
        <f t="shared" si="9"/>
        <v>187</v>
      </c>
      <c r="E62">
        <f t="shared" si="15"/>
        <v>186.79185894123</v>
      </c>
      <c r="F62">
        <f t="shared" si="0"/>
        <v>2.0414847161572052</v>
      </c>
      <c r="K62">
        <v>24</v>
      </c>
      <c r="L62">
        <v>24</v>
      </c>
    </row>
    <row r="63" spans="1:23" x14ac:dyDescent="0.3">
      <c r="A63">
        <v>61</v>
      </c>
      <c r="B63" s="3">
        <f t="shared" si="8"/>
        <v>946.5</v>
      </c>
      <c r="C63" s="3">
        <v>31</v>
      </c>
      <c r="D63">
        <f t="shared" si="9"/>
        <v>196</v>
      </c>
      <c r="E63">
        <f t="shared" si="15"/>
        <v>196.13145188829151</v>
      </c>
      <c r="F63">
        <f t="shared" si="0"/>
        <v>2.0707871104067617</v>
      </c>
      <c r="K63">
        <v>25</v>
      </c>
      <c r="L63">
        <v>25</v>
      </c>
    </row>
    <row r="64" spans="1:23" x14ac:dyDescent="0.3">
      <c r="A64">
        <v>62</v>
      </c>
      <c r="B64" s="3">
        <f t="shared" si="8"/>
        <v>977.5</v>
      </c>
      <c r="C64" s="3">
        <v>31.5</v>
      </c>
      <c r="D64">
        <f t="shared" si="9"/>
        <v>206</v>
      </c>
      <c r="E64">
        <f t="shared" si="15"/>
        <v>205.93802448270608</v>
      </c>
      <c r="F64">
        <f t="shared" si="0"/>
        <v>2.1074168797953963</v>
      </c>
      <c r="K64">
        <v>26</v>
      </c>
      <c r="L64">
        <v>26</v>
      </c>
    </row>
    <row r="65" spans="1:20" x14ac:dyDescent="0.3">
      <c r="A65">
        <v>63</v>
      </c>
      <c r="B65" s="3">
        <f t="shared" si="8"/>
        <v>1009</v>
      </c>
      <c r="C65" s="3">
        <v>32</v>
      </c>
      <c r="D65">
        <f t="shared" si="9"/>
        <v>216</v>
      </c>
      <c r="E65">
        <f t="shared" si="15"/>
        <v>216.23492570684141</v>
      </c>
      <c r="F65">
        <f t="shared" si="0"/>
        <v>2.1407333994053519</v>
      </c>
      <c r="K65">
        <v>27</v>
      </c>
      <c r="L65">
        <v>27</v>
      </c>
    </row>
    <row r="66" spans="1:20" x14ac:dyDescent="0.3">
      <c r="A66">
        <v>64</v>
      </c>
      <c r="B66" s="3">
        <f t="shared" si="8"/>
        <v>1041</v>
      </c>
      <c r="C66" s="3">
        <v>32.5</v>
      </c>
      <c r="D66">
        <f t="shared" si="9"/>
        <v>227</v>
      </c>
      <c r="E66">
        <f t="shared" si="15"/>
        <v>227.04667199218349</v>
      </c>
      <c r="F66">
        <f t="shared" si="0"/>
        <v>2.18059558117195</v>
      </c>
      <c r="K66">
        <v>28</v>
      </c>
      <c r="L66">
        <v>28</v>
      </c>
    </row>
    <row r="67" spans="1:20" x14ac:dyDescent="0.3">
      <c r="A67">
        <v>65</v>
      </c>
      <c r="B67" s="3">
        <f t="shared" si="8"/>
        <v>1073.5</v>
      </c>
      <c r="C67" s="3">
        <v>33</v>
      </c>
      <c r="D67">
        <f t="shared" si="9"/>
        <v>238</v>
      </c>
      <c r="E67">
        <f t="shared" si="15"/>
        <v>238.39900559179267</v>
      </c>
      <c r="F67">
        <f t="shared" ref="F67:F130" si="19">D67/(B67/10)</f>
        <v>2.2170470423847228</v>
      </c>
      <c r="K67">
        <v>29</v>
      </c>
      <c r="L67">
        <v>29</v>
      </c>
    </row>
    <row r="68" spans="1:20" x14ac:dyDescent="0.3">
      <c r="A68">
        <v>66</v>
      </c>
      <c r="B68" s="3">
        <f t="shared" ref="B68:B131" si="20">B67+C67</f>
        <v>1106.5</v>
      </c>
      <c r="C68" s="3">
        <v>33.5</v>
      </c>
      <c r="D68">
        <f t="shared" ref="D68:D131" si="21">ROUND(E68,0)</f>
        <v>250</v>
      </c>
      <c r="E68">
        <f t="shared" si="15"/>
        <v>250.31895587138231</v>
      </c>
      <c r="F68">
        <f t="shared" si="19"/>
        <v>2.2593764121102575</v>
      </c>
      <c r="K68">
        <v>30</v>
      </c>
      <c r="L68">
        <v>30</v>
      </c>
    </row>
    <row r="69" spans="1:20" x14ac:dyDescent="0.3">
      <c r="A69">
        <v>67</v>
      </c>
      <c r="B69" s="3">
        <f t="shared" si="20"/>
        <v>1140</v>
      </c>
      <c r="C69" s="3">
        <v>34</v>
      </c>
      <c r="D69">
        <f t="shared" si="21"/>
        <v>263</v>
      </c>
      <c r="E69">
        <f t="shared" si="15"/>
        <v>262.83490366495147</v>
      </c>
      <c r="F69">
        <f t="shared" si="19"/>
        <v>2.307017543859649</v>
      </c>
      <c r="K69">
        <v>31</v>
      </c>
      <c r="L69">
        <v>31</v>
      </c>
    </row>
    <row r="70" spans="1:20" x14ac:dyDescent="0.3">
      <c r="A70">
        <v>68</v>
      </c>
      <c r="B70" s="3">
        <f t="shared" si="20"/>
        <v>1174</v>
      </c>
      <c r="C70" s="3">
        <v>34.5</v>
      </c>
      <c r="D70">
        <f t="shared" si="21"/>
        <v>276</v>
      </c>
      <c r="E70">
        <f t="shared" si="15"/>
        <v>275.97664884819903</v>
      </c>
      <c r="F70">
        <f t="shared" si="19"/>
        <v>2.3509369676320273</v>
      </c>
      <c r="K70">
        <v>32</v>
      </c>
      <c r="L70">
        <v>32</v>
      </c>
    </row>
    <row r="71" spans="1:20" x14ac:dyDescent="0.3">
      <c r="A71">
        <v>69</v>
      </c>
      <c r="B71" s="3">
        <f t="shared" si="20"/>
        <v>1208.5</v>
      </c>
      <c r="C71" s="3">
        <v>35</v>
      </c>
      <c r="D71">
        <f t="shared" si="21"/>
        <v>290</v>
      </c>
      <c r="E71">
        <f t="shared" si="15"/>
        <v>289.77548129060898</v>
      </c>
      <c r="F71">
        <f t="shared" si="19"/>
        <v>2.3996690111708729</v>
      </c>
    </row>
    <row r="72" spans="1:20" x14ac:dyDescent="0.3">
      <c r="A72">
        <v>70</v>
      </c>
      <c r="B72" s="3">
        <f t="shared" si="20"/>
        <v>1243.5</v>
      </c>
      <c r="C72" s="3">
        <v>35.5</v>
      </c>
      <c r="D72">
        <f t="shared" si="21"/>
        <v>304</v>
      </c>
      <c r="E72">
        <f t="shared" si="15"/>
        <v>304.26425535513943</v>
      </c>
      <c r="F72">
        <f t="shared" si="19"/>
        <v>2.444712505026136</v>
      </c>
      <c r="O72" t="s">
        <v>34</v>
      </c>
      <c r="P72" t="s">
        <v>35</v>
      </c>
      <c r="Q72" t="s">
        <v>36</v>
      </c>
      <c r="R72" t="s">
        <v>46</v>
      </c>
      <c r="S72" t="s">
        <v>48</v>
      </c>
    </row>
    <row r="73" spans="1:20" x14ac:dyDescent="0.3">
      <c r="A73">
        <v>71</v>
      </c>
      <c r="B73" s="3">
        <f t="shared" si="20"/>
        <v>1279</v>
      </c>
      <c r="C73" s="3">
        <v>36</v>
      </c>
      <c r="D73">
        <f t="shared" si="21"/>
        <v>319</v>
      </c>
      <c r="E73">
        <f t="shared" si="15"/>
        <v>319.47746812289643</v>
      </c>
      <c r="F73">
        <f t="shared" si="19"/>
        <v>2.4941360437842062</v>
      </c>
      <c r="O73" t="s">
        <v>33</v>
      </c>
      <c r="P73">
        <v>100000</v>
      </c>
      <c r="Q73">
        <v>0</v>
      </c>
      <c r="R73">
        <v>20</v>
      </c>
      <c r="S73">
        <f>ROUND(T73,0)</f>
        <v>132</v>
      </c>
      <c r="T73">
        <f>(P73-R73*660*M2)/660</f>
        <v>131.5151515151515</v>
      </c>
    </row>
    <row r="74" spans="1:20" x14ac:dyDescent="0.3">
      <c r="A74">
        <v>72</v>
      </c>
      <c r="B74" s="3">
        <f t="shared" si="20"/>
        <v>1315</v>
      </c>
      <c r="C74" s="3">
        <v>36.5</v>
      </c>
      <c r="D74">
        <f t="shared" si="21"/>
        <v>335</v>
      </c>
      <c r="E74">
        <f t="shared" si="15"/>
        <v>335.45134152904126</v>
      </c>
      <c r="F74">
        <f t="shared" si="19"/>
        <v>2.547528517110266</v>
      </c>
      <c r="O74" t="s">
        <v>37</v>
      </c>
      <c r="P74">
        <v>130000</v>
      </c>
      <c r="Q74">
        <v>1</v>
      </c>
      <c r="R74">
        <v>20</v>
      </c>
      <c r="S74">
        <f t="shared" ref="S74:S82" si="22">ROUND(T74,0)</f>
        <v>171</v>
      </c>
      <c r="T74">
        <f t="shared" ref="T74:T82" si="23">(P74-R74*660*M3)/660</f>
        <v>170.96969696969697</v>
      </c>
    </row>
    <row r="75" spans="1:20" x14ac:dyDescent="0.3">
      <c r="A75">
        <v>73</v>
      </c>
      <c r="B75" s="3">
        <f t="shared" si="20"/>
        <v>1351.5</v>
      </c>
      <c r="C75" s="3">
        <v>37</v>
      </c>
      <c r="D75">
        <f t="shared" si="21"/>
        <v>352</v>
      </c>
      <c r="E75">
        <f t="shared" si="15"/>
        <v>352.22390860549336</v>
      </c>
      <c r="F75">
        <f t="shared" si="19"/>
        <v>2.6045135035146134</v>
      </c>
      <c r="O75" t="s">
        <v>38</v>
      </c>
      <c r="P75">
        <v>170000</v>
      </c>
      <c r="Q75">
        <v>2</v>
      </c>
      <c r="R75">
        <v>20</v>
      </c>
      <c r="S75">
        <f t="shared" si="22"/>
        <v>224</v>
      </c>
      <c r="T75">
        <f t="shared" si="23"/>
        <v>223.57575757575756</v>
      </c>
    </row>
    <row r="76" spans="1:20" x14ac:dyDescent="0.3">
      <c r="A76">
        <v>74</v>
      </c>
      <c r="B76" s="3">
        <f t="shared" si="20"/>
        <v>1388.5</v>
      </c>
      <c r="C76" s="3">
        <v>37.5</v>
      </c>
      <c r="D76">
        <f t="shared" si="21"/>
        <v>370</v>
      </c>
      <c r="E76">
        <f t="shared" si="15"/>
        <v>369.83510403576804</v>
      </c>
      <c r="F76">
        <f t="shared" si="19"/>
        <v>2.6647461289160965</v>
      </c>
      <c r="O76" t="s">
        <v>39</v>
      </c>
      <c r="P76">
        <v>220000</v>
      </c>
      <c r="Q76">
        <v>3</v>
      </c>
      <c r="R76">
        <v>20</v>
      </c>
      <c r="S76">
        <f t="shared" si="22"/>
        <v>289</v>
      </c>
      <c r="T76">
        <f t="shared" si="23"/>
        <v>289.33333333333331</v>
      </c>
    </row>
    <row r="77" spans="1:20" x14ac:dyDescent="0.3">
      <c r="A77">
        <v>75</v>
      </c>
      <c r="B77" s="3">
        <f t="shared" si="20"/>
        <v>1426</v>
      </c>
      <c r="C77" s="3">
        <v>38</v>
      </c>
      <c r="D77">
        <f t="shared" si="21"/>
        <v>388</v>
      </c>
      <c r="E77">
        <f t="shared" si="15"/>
        <v>388.32685923755645</v>
      </c>
      <c r="F77">
        <f t="shared" si="19"/>
        <v>2.7208976157082749</v>
      </c>
      <c r="O77" t="s">
        <v>40</v>
      </c>
      <c r="P77">
        <v>290000</v>
      </c>
      <c r="Q77">
        <v>4</v>
      </c>
      <c r="R77">
        <v>20</v>
      </c>
      <c r="S77">
        <f t="shared" si="22"/>
        <v>381</v>
      </c>
      <c r="T77">
        <f t="shared" si="23"/>
        <v>381.39393939393938</v>
      </c>
    </row>
    <row r="78" spans="1:20" x14ac:dyDescent="0.3">
      <c r="A78">
        <v>76</v>
      </c>
      <c r="B78" s="3">
        <f t="shared" si="20"/>
        <v>1464</v>
      </c>
      <c r="C78" s="3">
        <v>38.5</v>
      </c>
      <c r="D78">
        <f t="shared" si="21"/>
        <v>408</v>
      </c>
      <c r="E78">
        <f t="shared" si="15"/>
        <v>407.74320219943428</v>
      </c>
      <c r="F78">
        <f t="shared" si="19"/>
        <v>2.7868852459016393</v>
      </c>
      <c r="O78" t="s">
        <v>41</v>
      </c>
      <c r="P78">
        <v>370000</v>
      </c>
      <c r="Q78">
        <v>5</v>
      </c>
      <c r="R78">
        <v>20</v>
      </c>
      <c r="S78">
        <f t="shared" si="22"/>
        <v>487</v>
      </c>
      <c r="T78">
        <f t="shared" si="23"/>
        <v>486.60606060606062</v>
      </c>
    </row>
    <row r="79" spans="1:20" x14ac:dyDescent="0.3">
      <c r="A79">
        <v>77</v>
      </c>
      <c r="B79" s="3">
        <f t="shared" si="20"/>
        <v>1502.5</v>
      </c>
      <c r="C79" s="3">
        <v>39</v>
      </c>
      <c r="D79">
        <f t="shared" si="21"/>
        <v>428</v>
      </c>
      <c r="E79">
        <f t="shared" si="15"/>
        <v>428.130362309406</v>
      </c>
      <c r="F79">
        <f t="shared" si="19"/>
        <v>2.8485856905158071</v>
      </c>
      <c r="O79" t="s">
        <v>42</v>
      </c>
      <c r="P79">
        <v>480000</v>
      </c>
      <c r="Q79">
        <v>6</v>
      </c>
      <c r="R79">
        <v>20</v>
      </c>
      <c r="S79">
        <f t="shared" si="22"/>
        <v>631</v>
      </c>
      <c r="T79">
        <f t="shared" si="23"/>
        <v>631.27272727272725</v>
      </c>
    </row>
    <row r="80" spans="1:20" x14ac:dyDescent="0.3">
      <c r="A80">
        <v>78</v>
      </c>
      <c r="B80" s="3">
        <f t="shared" si="20"/>
        <v>1541.5</v>
      </c>
      <c r="C80" s="3">
        <v>39.5</v>
      </c>
      <c r="D80">
        <f t="shared" si="21"/>
        <v>450</v>
      </c>
      <c r="E80">
        <f t="shared" si="15"/>
        <v>449.5368804248763</v>
      </c>
      <c r="F80">
        <f t="shared" si="19"/>
        <v>2.9192345118391176</v>
      </c>
      <c r="O80" t="s">
        <v>43</v>
      </c>
      <c r="P80">
        <v>630000</v>
      </c>
      <c r="Q80">
        <v>7</v>
      </c>
      <c r="R80">
        <v>20</v>
      </c>
      <c r="S80">
        <f t="shared" si="22"/>
        <v>829</v>
      </c>
      <c r="T80">
        <f t="shared" si="23"/>
        <v>828.5454545454545</v>
      </c>
    </row>
    <row r="81" spans="1:20" x14ac:dyDescent="0.3">
      <c r="A81">
        <v>79</v>
      </c>
      <c r="B81" s="3">
        <f t="shared" si="20"/>
        <v>1581</v>
      </c>
      <c r="C81" s="3">
        <v>40</v>
      </c>
      <c r="D81">
        <f t="shared" si="21"/>
        <v>472</v>
      </c>
      <c r="E81">
        <f t="shared" si="15"/>
        <v>472.01372444612014</v>
      </c>
      <c r="F81">
        <f t="shared" si="19"/>
        <v>2.9854522454142947</v>
      </c>
      <c r="O81" t="s">
        <v>44</v>
      </c>
      <c r="P81">
        <v>820000</v>
      </c>
      <c r="Q81">
        <v>8</v>
      </c>
      <c r="R81">
        <v>20</v>
      </c>
      <c r="S81">
        <f t="shared" si="22"/>
        <v>1078</v>
      </c>
      <c r="T81">
        <f t="shared" si="23"/>
        <v>1078.4242424242425</v>
      </c>
    </row>
    <row r="82" spans="1:20" x14ac:dyDescent="0.3">
      <c r="A82">
        <v>80</v>
      </c>
      <c r="B82" s="3">
        <f t="shared" si="20"/>
        <v>1621</v>
      </c>
      <c r="C82" s="3">
        <v>40.5</v>
      </c>
      <c r="D82">
        <f t="shared" si="21"/>
        <v>496</v>
      </c>
      <c r="E82">
        <f t="shared" si="15"/>
        <v>495.61441066842616</v>
      </c>
      <c r="F82">
        <f t="shared" si="19"/>
        <v>3.0598396051819865</v>
      </c>
      <c r="O82" t="s">
        <v>45</v>
      </c>
      <c r="P82">
        <v>1060000</v>
      </c>
      <c r="Q82">
        <v>9</v>
      </c>
      <c r="R82">
        <v>20</v>
      </c>
      <c r="S82">
        <f t="shared" si="22"/>
        <v>1394</v>
      </c>
      <c r="T82">
        <f t="shared" si="23"/>
        <v>1394.060606060606</v>
      </c>
    </row>
    <row r="83" spans="1:20" x14ac:dyDescent="0.3">
      <c r="A83">
        <v>81</v>
      </c>
      <c r="B83" s="3">
        <f t="shared" si="20"/>
        <v>1661.5</v>
      </c>
      <c r="C83" s="3">
        <v>41</v>
      </c>
      <c r="D83">
        <f t="shared" si="21"/>
        <v>520</v>
      </c>
      <c r="E83">
        <f t="shared" si="15"/>
        <v>520.39513120184745</v>
      </c>
      <c r="F83">
        <f t="shared" si="19"/>
        <v>3.1297020764369545</v>
      </c>
    </row>
    <row r="84" spans="1:20" x14ac:dyDescent="0.3">
      <c r="A84">
        <v>82</v>
      </c>
      <c r="B84" s="3">
        <f t="shared" si="20"/>
        <v>1702.5</v>
      </c>
      <c r="C84" s="3">
        <v>41.5</v>
      </c>
      <c r="D84">
        <f t="shared" si="21"/>
        <v>546</v>
      </c>
      <c r="E84">
        <f t="shared" si="15"/>
        <v>546.41488776193989</v>
      </c>
      <c r="F84">
        <f t="shared" si="19"/>
        <v>3.2070484581497798</v>
      </c>
    </row>
    <row r="85" spans="1:20" x14ac:dyDescent="0.3">
      <c r="A85">
        <v>83</v>
      </c>
      <c r="B85" s="3">
        <f t="shared" si="20"/>
        <v>1744</v>
      </c>
      <c r="C85" s="3">
        <v>42</v>
      </c>
      <c r="D85">
        <f t="shared" si="21"/>
        <v>574</v>
      </c>
      <c r="E85">
        <f t="shared" si="15"/>
        <v>573.73563215003696</v>
      </c>
      <c r="F85">
        <f t="shared" si="19"/>
        <v>3.2912844036697249</v>
      </c>
    </row>
    <row r="86" spans="1:20" x14ac:dyDescent="0.3">
      <c r="A86">
        <v>84</v>
      </c>
      <c r="B86" s="3">
        <f t="shared" si="20"/>
        <v>1786</v>
      </c>
      <c r="C86" s="3">
        <v>42.5</v>
      </c>
      <c r="D86">
        <f t="shared" si="21"/>
        <v>602</v>
      </c>
      <c r="E86">
        <f t="shared" si="15"/>
        <v>602.42241375753883</v>
      </c>
      <c r="F86">
        <f t="shared" si="19"/>
        <v>3.3706606942889139</v>
      </c>
    </row>
    <row r="87" spans="1:20" x14ac:dyDescent="0.3">
      <c r="A87">
        <v>85</v>
      </c>
      <c r="B87" s="3">
        <f t="shared" si="20"/>
        <v>1828.5</v>
      </c>
      <c r="C87" s="3">
        <v>43</v>
      </c>
      <c r="D87">
        <f t="shared" si="21"/>
        <v>633</v>
      </c>
      <c r="E87">
        <f t="shared" si="15"/>
        <v>632.54353444541584</v>
      </c>
      <c r="F87">
        <f t="shared" si="19"/>
        <v>3.4618539786710421</v>
      </c>
    </row>
    <row r="88" spans="1:20" x14ac:dyDescent="0.3">
      <c r="A88">
        <v>86</v>
      </c>
      <c r="B88" s="3">
        <f t="shared" si="20"/>
        <v>1871.5</v>
      </c>
      <c r="C88" s="3">
        <v>43.5</v>
      </c>
      <c r="D88">
        <f t="shared" si="21"/>
        <v>664</v>
      </c>
      <c r="E88">
        <f t="shared" si="15"/>
        <v>664.1707111676867</v>
      </c>
      <c r="F88">
        <f t="shared" si="19"/>
        <v>3.5479561848784398</v>
      </c>
      <c r="K88" t="s">
        <v>3</v>
      </c>
      <c r="L88" t="s">
        <v>49</v>
      </c>
      <c r="M88" t="s">
        <v>6</v>
      </c>
      <c r="N88" t="s">
        <v>54</v>
      </c>
      <c r="O88" t="s">
        <v>50</v>
      </c>
      <c r="P88" t="s">
        <v>51</v>
      </c>
      <c r="Q88" t="s">
        <v>52</v>
      </c>
      <c r="R88" t="s">
        <v>53</v>
      </c>
    </row>
    <row r="89" spans="1:20" x14ac:dyDescent="0.3">
      <c r="A89">
        <v>87</v>
      </c>
      <c r="B89" s="3">
        <f t="shared" si="20"/>
        <v>1915</v>
      </c>
      <c r="C89" s="3">
        <v>44</v>
      </c>
      <c r="D89">
        <f t="shared" si="21"/>
        <v>697</v>
      </c>
      <c r="E89">
        <f t="shared" si="15"/>
        <v>697.37924672607107</v>
      </c>
      <c r="F89">
        <f t="shared" si="19"/>
        <v>3.6396866840731072</v>
      </c>
      <c r="K89">
        <v>0</v>
      </c>
      <c r="L89" s="4">
        <v>1</v>
      </c>
      <c r="M89">
        <v>10</v>
      </c>
      <c r="N89">
        <f>L89*1000</f>
        <v>1000</v>
      </c>
      <c r="O89">
        <f>N89*3</f>
        <v>3000</v>
      </c>
      <c r="P89">
        <f>N89*2</f>
        <v>2000</v>
      </c>
      <c r="Q89">
        <f>N89*1.5</f>
        <v>1500</v>
      </c>
      <c r="R89">
        <f>N89*1.2</f>
        <v>1200</v>
      </c>
    </row>
    <row r="90" spans="1:20" x14ac:dyDescent="0.3">
      <c r="A90">
        <v>88</v>
      </c>
      <c r="B90" s="3">
        <f t="shared" si="20"/>
        <v>1959</v>
      </c>
      <c r="C90" s="3">
        <v>44.5</v>
      </c>
      <c r="D90">
        <f t="shared" si="21"/>
        <v>732</v>
      </c>
      <c r="E90">
        <f t="shared" si="15"/>
        <v>732.24820906237471</v>
      </c>
      <c r="F90">
        <f t="shared" si="19"/>
        <v>3.7366003062787136</v>
      </c>
      <c r="K90">
        <v>1</v>
      </c>
      <c r="L90" s="4">
        <v>1.3</v>
      </c>
      <c r="M90">
        <v>12</v>
      </c>
      <c r="N90">
        <f t="shared" ref="N90:N99" si="24">L90*1000</f>
        <v>1300</v>
      </c>
      <c r="O90">
        <f t="shared" ref="O90:O99" si="25">N90*3</f>
        <v>3900</v>
      </c>
      <c r="P90">
        <f t="shared" ref="P90:P99" si="26">N90*2</f>
        <v>2600</v>
      </c>
      <c r="Q90">
        <f t="shared" ref="Q90:Q99" si="27">N90*1.5</f>
        <v>1950</v>
      </c>
      <c r="R90">
        <f t="shared" ref="R90:R99" si="28">N90*1.2</f>
        <v>1560</v>
      </c>
    </row>
    <row r="91" spans="1:20" x14ac:dyDescent="0.3">
      <c r="A91">
        <v>89</v>
      </c>
      <c r="B91" s="3">
        <f t="shared" si="20"/>
        <v>2003.5</v>
      </c>
      <c r="C91" s="3">
        <v>45</v>
      </c>
      <c r="D91">
        <f t="shared" si="21"/>
        <v>769</v>
      </c>
      <c r="E91">
        <f t="shared" si="15"/>
        <v>768.86061951549345</v>
      </c>
      <c r="F91">
        <f t="shared" si="19"/>
        <v>3.8382830047417023</v>
      </c>
      <c r="K91">
        <v>2</v>
      </c>
      <c r="L91" s="4">
        <v>1.7</v>
      </c>
      <c r="M91">
        <v>14</v>
      </c>
      <c r="N91">
        <f t="shared" si="24"/>
        <v>1700</v>
      </c>
      <c r="O91">
        <f t="shared" si="25"/>
        <v>5100</v>
      </c>
      <c r="P91">
        <f t="shared" si="26"/>
        <v>3400</v>
      </c>
      <c r="Q91">
        <f t="shared" si="27"/>
        <v>2550</v>
      </c>
      <c r="R91">
        <f t="shared" si="28"/>
        <v>2040</v>
      </c>
    </row>
    <row r="92" spans="1:20" x14ac:dyDescent="0.3">
      <c r="A92">
        <v>90</v>
      </c>
      <c r="B92" s="3">
        <f t="shared" si="20"/>
        <v>2048.5</v>
      </c>
      <c r="C92" s="3">
        <v>45.5</v>
      </c>
      <c r="D92">
        <f t="shared" si="21"/>
        <v>807</v>
      </c>
      <c r="E92">
        <f t="shared" si="15"/>
        <v>807.30365049126817</v>
      </c>
      <c r="F92">
        <f t="shared" si="19"/>
        <v>3.9394679033439104</v>
      </c>
      <c r="K92">
        <v>3</v>
      </c>
      <c r="L92" s="4">
        <v>2.2000000000000002</v>
      </c>
      <c r="M92">
        <v>17</v>
      </c>
      <c r="N92">
        <f t="shared" si="24"/>
        <v>2200</v>
      </c>
      <c r="O92">
        <f t="shared" si="25"/>
        <v>6600</v>
      </c>
      <c r="P92">
        <f t="shared" si="26"/>
        <v>4400</v>
      </c>
      <c r="Q92">
        <f t="shared" si="27"/>
        <v>3300</v>
      </c>
      <c r="R92">
        <f t="shared" si="28"/>
        <v>2640</v>
      </c>
    </row>
    <row r="93" spans="1:20" x14ac:dyDescent="0.3">
      <c r="A93">
        <v>91</v>
      </c>
      <c r="B93" s="3">
        <f t="shared" si="20"/>
        <v>2094</v>
      </c>
      <c r="C93" s="3">
        <v>46</v>
      </c>
      <c r="D93">
        <f t="shared" si="21"/>
        <v>848</v>
      </c>
      <c r="E93">
        <f t="shared" si="15"/>
        <v>847.66883301583164</v>
      </c>
      <c r="F93">
        <f t="shared" si="19"/>
        <v>4.0496657115568286</v>
      </c>
      <c r="K93">
        <v>4</v>
      </c>
      <c r="L93" s="4">
        <v>2.9</v>
      </c>
      <c r="M93">
        <v>21</v>
      </c>
      <c r="N93">
        <f t="shared" si="24"/>
        <v>2900</v>
      </c>
      <c r="O93">
        <f t="shared" si="25"/>
        <v>8700</v>
      </c>
      <c r="P93">
        <f t="shared" si="26"/>
        <v>5800</v>
      </c>
      <c r="Q93">
        <f t="shared" si="27"/>
        <v>4350</v>
      </c>
      <c r="R93">
        <f t="shared" si="28"/>
        <v>3480</v>
      </c>
    </row>
    <row r="94" spans="1:20" x14ac:dyDescent="0.3">
      <c r="A94">
        <v>92</v>
      </c>
      <c r="B94" s="3">
        <f t="shared" si="20"/>
        <v>2140</v>
      </c>
      <c r="C94" s="3">
        <v>46.5</v>
      </c>
      <c r="D94">
        <f t="shared" si="21"/>
        <v>890</v>
      </c>
      <c r="E94">
        <f t="shared" si="15"/>
        <v>890.05227466662325</v>
      </c>
      <c r="F94">
        <f t="shared" si="19"/>
        <v>4.1588785046728969</v>
      </c>
      <c r="K94">
        <v>5</v>
      </c>
      <c r="L94" s="4">
        <v>3.7</v>
      </c>
      <c r="M94">
        <v>25</v>
      </c>
      <c r="N94">
        <f t="shared" si="24"/>
        <v>3700</v>
      </c>
      <c r="O94">
        <f t="shared" si="25"/>
        <v>11100</v>
      </c>
      <c r="P94">
        <f t="shared" si="26"/>
        <v>7400</v>
      </c>
      <c r="Q94">
        <f t="shared" si="27"/>
        <v>5550</v>
      </c>
      <c r="R94">
        <f t="shared" si="28"/>
        <v>4440</v>
      </c>
    </row>
    <row r="95" spans="1:20" x14ac:dyDescent="0.3">
      <c r="A95">
        <v>93</v>
      </c>
      <c r="B95" s="3">
        <f t="shared" si="20"/>
        <v>2186.5</v>
      </c>
      <c r="C95" s="3">
        <v>47</v>
      </c>
      <c r="D95">
        <f t="shared" si="21"/>
        <v>935</v>
      </c>
      <c r="E95">
        <f t="shared" si="15"/>
        <v>934.55488839995439</v>
      </c>
      <c r="F95">
        <f t="shared" si="19"/>
        <v>4.2762405671163961</v>
      </c>
      <c r="K95">
        <v>6</v>
      </c>
      <c r="L95" s="4">
        <v>4.8</v>
      </c>
      <c r="M95">
        <v>30</v>
      </c>
      <c r="N95">
        <f t="shared" si="24"/>
        <v>4800</v>
      </c>
      <c r="O95">
        <f t="shared" si="25"/>
        <v>14400</v>
      </c>
      <c r="P95">
        <f t="shared" si="26"/>
        <v>9600</v>
      </c>
      <c r="Q95">
        <f t="shared" si="27"/>
        <v>7200</v>
      </c>
      <c r="R95">
        <f t="shared" si="28"/>
        <v>5760</v>
      </c>
    </row>
    <row r="96" spans="1:20" x14ac:dyDescent="0.3">
      <c r="A96">
        <v>94</v>
      </c>
      <c r="B96" s="3">
        <f t="shared" si="20"/>
        <v>2233.5</v>
      </c>
      <c r="C96" s="3">
        <v>47.5</v>
      </c>
      <c r="D96">
        <f t="shared" si="21"/>
        <v>981</v>
      </c>
      <c r="E96">
        <f t="shared" si="15"/>
        <v>981.28263281995214</v>
      </c>
      <c r="F96">
        <f t="shared" si="19"/>
        <v>4.3922095366017464</v>
      </c>
      <c r="K96">
        <v>7</v>
      </c>
      <c r="L96" s="4">
        <v>6.3</v>
      </c>
      <c r="M96">
        <v>36</v>
      </c>
      <c r="N96">
        <f t="shared" si="24"/>
        <v>6300</v>
      </c>
      <c r="O96">
        <f t="shared" si="25"/>
        <v>18900</v>
      </c>
      <c r="P96">
        <f t="shared" si="26"/>
        <v>12600</v>
      </c>
      <c r="Q96">
        <f t="shared" si="27"/>
        <v>9450</v>
      </c>
      <c r="R96">
        <f t="shared" si="28"/>
        <v>7560</v>
      </c>
    </row>
    <row r="97" spans="1:18" x14ac:dyDescent="0.3">
      <c r="A97">
        <v>95</v>
      </c>
      <c r="B97" s="3">
        <f t="shared" si="20"/>
        <v>2281</v>
      </c>
      <c r="C97" s="3">
        <v>48</v>
      </c>
      <c r="D97">
        <f t="shared" si="21"/>
        <v>1030</v>
      </c>
      <c r="E97">
        <f t="shared" si="15"/>
        <v>1030.3467644609498</v>
      </c>
      <c r="F97">
        <f t="shared" si="19"/>
        <v>4.5155633494081542</v>
      </c>
      <c r="K97">
        <v>8</v>
      </c>
      <c r="L97" s="4">
        <v>8.1999999999999993</v>
      </c>
      <c r="M97">
        <v>43</v>
      </c>
      <c r="N97">
        <f t="shared" si="24"/>
        <v>8200</v>
      </c>
      <c r="O97">
        <f t="shared" si="25"/>
        <v>24600</v>
      </c>
      <c r="P97">
        <f t="shared" si="26"/>
        <v>16400</v>
      </c>
      <c r="Q97">
        <f t="shared" si="27"/>
        <v>12300</v>
      </c>
      <c r="R97">
        <f t="shared" si="28"/>
        <v>9840</v>
      </c>
    </row>
    <row r="98" spans="1:18" x14ac:dyDescent="0.3">
      <c r="A98">
        <v>96</v>
      </c>
      <c r="B98" s="3">
        <f t="shared" si="20"/>
        <v>2329</v>
      </c>
      <c r="C98" s="3">
        <v>48.5</v>
      </c>
      <c r="D98">
        <f t="shared" si="21"/>
        <v>1082</v>
      </c>
      <c r="E98">
        <f t="shared" si="15"/>
        <v>1081.8641026839973</v>
      </c>
      <c r="F98">
        <f t="shared" si="19"/>
        <v>4.6457707170459424</v>
      </c>
      <c r="K98">
        <v>9</v>
      </c>
      <c r="L98" s="4">
        <v>10.6</v>
      </c>
      <c r="M98">
        <v>52</v>
      </c>
      <c r="N98">
        <f t="shared" si="24"/>
        <v>10600</v>
      </c>
      <c r="O98">
        <f t="shared" si="25"/>
        <v>31800</v>
      </c>
      <c r="P98">
        <f t="shared" si="26"/>
        <v>21200</v>
      </c>
      <c r="Q98">
        <f t="shared" si="27"/>
        <v>15900</v>
      </c>
      <c r="R98">
        <f t="shared" si="28"/>
        <v>12720</v>
      </c>
    </row>
    <row r="99" spans="1:18" x14ac:dyDescent="0.3">
      <c r="A99">
        <v>97</v>
      </c>
      <c r="B99" s="3">
        <f t="shared" si="20"/>
        <v>2377.5</v>
      </c>
      <c r="C99" s="3">
        <v>49</v>
      </c>
      <c r="D99">
        <f t="shared" si="21"/>
        <v>1136</v>
      </c>
      <c r="E99">
        <f t="shared" si="15"/>
        <v>1135.9573078181973</v>
      </c>
      <c r="F99">
        <f t="shared" si="19"/>
        <v>4.7781282860147209</v>
      </c>
      <c r="K99">
        <v>10</v>
      </c>
      <c r="L99" s="4">
        <v>13.8</v>
      </c>
      <c r="M99">
        <v>62</v>
      </c>
      <c r="N99">
        <f t="shared" si="24"/>
        <v>13800</v>
      </c>
      <c r="O99">
        <f t="shared" si="25"/>
        <v>41400</v>
      </c>
      <c r="P99">
        <f t="shared" si="26"/>
        <v>27600</v>
      </c>
      <c r="Q99">
        <f t="shared" si="27"/>
        <v>20700</v>
      </c>
      <c r="R99">
        <f t="shared" si="28"/>
        <v>16560</v>
      </c>
    </row>
    <row r="100" spans="1:18" x14ac:dyDescent="0.3">
      <c r="A100">
        <v>98</v>
      </c>
      <c r="B100" s="3">
        <f t="shared" si="20"/>
        <v>2426.5</v>
      </c>
      <c r="C100" s="3">
        <v>49.5</v>
      </c>
      <c r="D100">
        <f t="shared" si="21"/>
        <v>1193</v>
      </c>
      <c r="E100">
        <f t="shared" si="15"/>
        <v>1192.7551732091072</v>
      </c>
      <c r="F100">
        <f t="shared" si="19"/>
        <v>4.9165464661034415</v>
      </c>
    </row>
    <row r="101" spans="1:18" x14ac:dyDescent="0.3">
      <c r="A101">
        <v>99</v>
      </c>
      <c r="B101" s="3">
        <f t="shared" si="20"/>
        <v>2476</v>
      </c>
      <c r="C101" s="3">
        <v>50</v>
      </c>
      <c r="D101">
        <f t="shared" si="21"/>
        <v>1252</v>
      </c>
      <c r="E101">
        <f t="shared" si="15"/>
        <v>1252.3929318695625</v>
      </c>
      <c r="F101">
        <f t="shared" si="19"/>
        <v>5.0565428109854604</v>
      </c>
      <c r="O101" t="s">
        <v>55</v>
      </c>
    </row>
    <row r="102" spans="1:18" x14ac:dyDescent="0.3">
      <c r="A102">
        <v>100</v>
      </c>
      <c r="B102" s="3">
        <f t="shared" si="20"/>
        <v>2526</v>
      </c>
      <c r="C102" s="3">
        <v>50.5</v>
      </c>
      <c r="D102">
        <f t="shared" si="21"/>
        <v>1315</v>
      </c>
      <c r="E102">
        <f t="shared" si="15"/>
        <v>1315.0125784630407</v>
      </c>
      <c r="F102">
        <f t="shared" si="19"/>
        <v>5.205859065716548</v>
      </c>
      <c r="O102" t="s">
        <v>50</v>
      </c>
      <c r="P102" t="s">
        <v>51</v>
      </c>
      <c r="Q102" t="s">
        <v>52</v>
      </c>
      <c r="R102" t="s">
        <v>53</v>
      </c>
    </row>
    <row r="103" spans="1:18" x14ac:dyDescent="0.3">
      <c r="A103">
        <v>101</v>
      </c>
      <c r="B103" s="3">
        <f t="shared" si="20"/>
        <v>2576.5</v>
      </c>
      <c r="C103" s="3">
        <v>51</v>
      </c>
      <c r="D103">
        <f t="shared" si="21"/>
        <v>1381</v>
      </c>
      <c r="E103">
        <f t="shared" si="15"/>
        <v>1380.7632073861928</v>
      </c>
      <c r="F103">
        <f t="shared" si="19"/>
        <v>5.3599844750630705</v>
      </c>
      <c r="O103">
        <f>(O89-N89)*M89*0.8</f>
        <v>16000</v>
      </c>
      <c r="P103">
        <f>(P89-N89)*M89*0.8</f>
        <v>8000</v>
      </c>
      <c r="Q103">
        <f t="shared" ref="Q103:Q113" si="29">(Q89-N89)*M89*0.8</f>
        <v>4000</v>
      </c>
      <c r="R103">
        <f t="shared" ref="R103:R113" si="30">(R89-N89)*M89*0.8</f>
        <v>1600</v>
      </c>
    </row>
    <row r="104" spans="1:18" x14ac:dyDescent="0.3">
      <c r="A104">
        <v>102</v>
      </c>
      <c r="B104" s="3">
        <f t="shared" si="20"/>
        <v>2627.5</v>
      </c>
      <c r="C104" s="3">
        <v>51.5</v>
      </c>
      <c r="D104">
        <f t="shared" si="21"/>
        <v>1450</v>
      </c>
      <c r="E104">
        <f t="shared" si="15"/>
        <v>1449.8013677555025</v>
      </c>
      <c r="F104">
        <f t="shared" si="19"/>
        <v>5.5185537583254041</v>
      </c>
      <c r="O104">
        <f t="shared" ref="O104:O113" si="31">(O90-N90)*M90*0.8</f>
        <v>24960</v>
      </c>
      <c r="P104">
        <f t="shared" ref="P104:P113" si="32">(P90-N90)*M90*0.8</f>
        <v>12480</v>
      </c>
      <c r="Q104">
        <f t="shared" si="29"/>
        <v>6240</v>
      </c>
      <c r="R104">
        <f t="shared" si="30"/>
        <v>2496</v>
      </c>
    </row>
    <row r="105" spans="1:18" x14ac:dyDescent="0.3">
      <c r="A105">
        <v>103</v>
      </c>
      <c r="B105" s="3">
        <f t="shared" si="20"/>
        <v>2679</v>
      </c>
      <c r="C105" s="3">
        <v>52</v>
      </c>
      <c r="D105">
        <f t="shared" si="21"/>
        <v>1522</v>
      </c>
      <c r="E105">
        <f t="shared" si="15"/>
        <v>1522.2914361432777</v>
      </c>
      <c r="F105">
        <f t="shared" si="19"/>
        <v>5.6812243374393434</v>
      </c>
      <c r="O105">
        <f t="shared" si="31"/>
        <v>38080</v>
      </c>
      <c r="P105">
        <f t="shared" si="32"/>
        <v>19040</v>
      </c>
      <c r="Q105">
        <f t="shared" si="29"/>
        <v>9520</v>
      </c>
      <c r="R105">
        <f t="shared" si="30"/>
        <v>3808</v>
      </c>
    </row>
    <row r="106" spans="1:18" x14ac:dyDescent="0.3">
      <c r="A106">
        <v>104</v>
      </c>
      <c r="B106" s="3">
        <f t="shared" si="20"/>
        <v>2731</v>
      </c>
      <c r="C106" s="3">
        <v>52.5</v>
      </c>
      <c r="D106">
        <f t="shared" si="21"/>
        <v>1598</v>
      </c>
      <c r="E106">
        <f t="shared" si="15"/>
        <v>1598.4060079504416</v>
      </c>
      <c r="F106">
        <f t="shared" si="19"/>
        <v>5.851336506774075</v>
      </c>
      <c r="O106">
        <f t="shared" si="31"/>
        <v>59840</v>
      </c>
      <c r="P106">
        <f t="shared" si="32"/>
        <v>29920</v>
      </c>
      <c r="Q106">
        <f t="shared" si="29"/>
        <v>14960</v>
      </c>
      <c r="R106">
        <f t="shared" si="30"/>
        <v>5984</v>
      </c>
    </row>
    <row r="107" spans="1:18" x14ac:dyDescent="0.3">
      <c r="A107">
        <v>105</v>
      </c>
      <c r="B107" s="3">
        <f t="shared" si="20"/>
        <v>2783.5</v>
      </c>
      <c r="C107" s="3">
        <v>53</v>
      </c>
      <c r="D107">
        <f t="shared" si="21"/>
        <v>1678</v>
      </c>
      <c r="E107">
        <f t="shared" si="15"/>
        <v>1678.3263083479637</v>
      </c>
      <c r="F107">
        <f t="shared" si="19"/>
        <v>6.0283815340398776</v>
      </c>
      <c r="O107">
        <f t="shared" si="31"/>
        <v>97440</v>
      </c>
      <c r="P107">
        <f t="shared" si="32"/>
        <v>48720</v>
      </c>
      <c r="Q107">
        <f t="shared" si="29"/>
        <v>24360</v>
      </c>
      <c r="R107">
        <f t="shared" si="30"/>
        <v>9744</v>
      </c>
    </row>
    <row r="108" spans="1:18" x14ac:dyDescent="0.3">
      <c r="A108">
        <v>106</v>
      </c>
      <c r="B108" s="3">
        <f t="shared" si="20"/>
        <v>2836.5</v>
      </c>
      <c r="C108" s="3">
        <v>53.5</v>
      </c>
      <c r="D108">
        <f t="shared" si="21"/>
        <v>1762</v>
      </c>
      <c r="E108">
        <f t="shared" si="15"/>
        <v>1762.2426237653619</v>
      </c>
      <c r="F108">
        <f t="shared" si="19"/>
        <v>6.2118808390622249</v>
      </c>
      <c r="O108">
        <f t="shared" si="31"/>
        <v>148000</v>
      </c>
      <c r="P108">
        <f t="shared" si="32"/>
        <v>74000</v>
      </c>
      <c r="Q108">
        <f t="shared" si="29"/>
        <v>37000</v>
      </c>
      <c r="R108">
        <f t="shared" si="30"/>
        <v>14800</v>
      </c>
    </row>
    <row r="109" spans="1:18" x14ac:dyDescent="0.3">
      <c r="A109">
        <v>107</v>
      </c>
      <c r="B109" s="3">
        <f t="shared" si="20"/>
        <v>2890</v>
      </c>
      <c r="C109" s="3">
        <v>54</v>
      </c>
      <c r="D109">
        <f t="shared" si="21"/>
        <v>1850</v>
      </c>
      <c r="E109">
        <f t="shared" si="15"/>
        <v>1850.3547549536302</v>
      </c>
      <c r="F109">
        <f t="shared" si="19"/>
        <v>6.4013840830449826</v>
      </c>
      <c r="O109">
        <f t="shared" si="31"/>
        <v>230400</v>
      </c>
      <c r="P109">
        <f t="shared" si="32"/>
        <v>115200</v>
      </c>
      <c r="Q109">
        <f t="shared" si="29"/>
        <v>57600</v>
      </c>
      <c r="R109">
        <f t="shared" si="30"/>
        <v>23040</v>
      </c>
    </row>
    <row r="110" spans="1:18" x14ac:dyDescent="0.3">
      <c r="A110">
        <v>108</v>
      </c>
      <c r="B110" s="3">
        <f t="shared" si="20"/>
        <v>2944</v>
      </c>
      <c r="C110" s="3">
        <v>54.5</v>
      </c>
      <c r="D110">
        <f t="shared" si="21"/>
        <v>1943</v>
      </c>
      <c r="E110">
        <f t="shared" si="15"/>
        <v>1942.8724927013118</v>
      </c>
      <c r="F110">
        <f t="shared" si="19"/>
        <v>6.5998641304347831</v>
      </c>
      <c r="O110">
        <f t="shared" si="31"/>
        <v>362880</v>
      </c>
      <c r="P110">
        <f t="shared" si="32"/>
        <v>181440</v>
      </c>
      <c r="Q110">
        <f t="shared" si="29"/>
        <v>90720</v>
      </c>
      <c r="R110">
        <f t="shared" si="30"/>
        <v>36288</v>
      </c>
    </row>
    <row r="111" spans="1:18" x14ac:dyDescent="0.3">
      <c r="A111">
        <v>109</v>
      </c>
      <c r="B111" s="3">
        <f t="shared" si="20"/>
        <v>2998.5</v>
      </c>
      <c r="C111" s="3">
        <v>55</v>
      </c>
      <c r="D111">
        <f t="shared" si="21"/>
        <v>2040</v>
      </c>
      <c r="E111">
        <f t="shared" si="15"/>
        <v>2040.0161173363774</v>
      </c>
      <c r="F111">
        <f t="shared" si="19"/>
        <v>6.8034017008504248</v>
      </c>
      <c r="O111">
        <f t="shared" si="31"/>
        <v>564160</v>
      </c>
      <c r="P111">
        <f t="shared" si="32"/>
        <v>282080</v>
      </c>
      <c r="Q111">
        <f t="shared" si="29"/>
        <v>141040</v>
      </c>
      <c r="R111">
        <f t="shared" si="30"/>
        <v>56416</v>
      </c>
    </row>
    <row r="112" spans="1:18" x14ac:dyDescent="0.3">
      <c r="A112">
        <v>110</v>
      </c>
      <c r="B112" s="3">
        <f t="shared" si="20"/>
        <v>3053.5</v>
      </c>
      <c r="C112" s="3">
        <v>55.5</v>
      </c>
      <c r="D112">
        <f t="shared" si="21"/>
        <v>2142</v>
      </c>
      <c r="E112">
        <f t="shared" si="15"/>
        <v>2142.0169232031963</v>
      </c>
      <c r="F112">
        <f t="shared" si="19"/>
        <v>7.0149009333551655</v>
      </c>
      <c r="O112">
        <f t="shared" si="31"/>
        <v>881920</v>
      </c>
      <c r="P112">
        <f t="shared" si="32"/>
        <v>440960</v>
      </c>
      <c r="Q112">
        <f t="shared" si="29"/>
        <v>220480</v>
      </c>
      <c r="R112">
        <f t="shared" si="30"/>
        <v>88192</v>
      </c>
    </row>
    <row r="113" spans="1:18" x14ac:dyDescent="0.3">
      <c r="A113">
        <v>111</v>
      </c>
      <c r="B113" s="3">
        <f t="shared" si="20"/>
        <v>3109</v>
      </c>
      <c r="C113" s="3">
        <v>56</v>
      </c>
      <c r="D113">
        <f t="shared" si="21"/>
        <v>2249</v>
      </c>
      <c r="E113">
        <f t="shared" si="15"/>
        <v>2249.1177693633563</v>
      </c>
      <c r="F113">
        <f t="shared" si="19"/>
        <v>7.2338372467031204</v>
      </c>
      <c r="O113">
        <f t="shared" si="31"/>
        <v>1368960</v>
      </c>
      <c r="P113">
        <f t="shared" si="32"/>
        <v>684480</v>
      </c>
      <c r="Q113">
        <f t="shared" si="29"/>
        <v>342240</v>
      </c>
      <c r="R113">
        <f t="shared" si="30"/>
        <v>136896</v>
      </c>
    </row>
    <row r="114" spans="1:18" x14ac:dyDescent="0.3">
      <c r="A114">
        <v>112</v>
      </c>
      <c r="B114" s="3">
        <f t="shared" si="20"/>
        <v>3165</v>
      </c>
      <c r="C114" s="3">
        <v>56.5</v>
      </c>
      <c r="D114">
        <f t="shared" si="21"/>
        <v>2362</v>
      </c>
      <c r="E114">
        <f t="shared" ref="E114:E177" si="33">E113*1.05</f>
        <v>2361.5736578315241</v>
      </c>
      <c r="F114">
        <f t="shared" si="19"/>
        <v>7.4628751974723535</v>
      </c>
    </row>
    <row r="115" spans="1:18" x14ac:dyDescent="0.3">
      <c r="A115">
        <v>113</v>
      </c>
      <c r="B115" s="3">
        <f t="shared" si="20"/>
        <v>3221.5</v>
      </c>
      <c r="C115" s="3">
        <v>57</v>
      </c>
      <c r="D115">
        <f t="shared" si="21"/>
        <v>2480</v>
      </c>
      <c r="E115">
        <f t="shared" si="33"/>
        <v>2479.6523407231002</v>
      </c>
      <c r="F115">
        <f t="shared" si="19"/>
        <v>7.6982772000620834</v>
      </c>
    </row>
    <row r="116" spans="1:18" x14ac:dyDescent="0.3">
      <c r="A116">
        <v>114</v>
      </c>
      <c r="B116" s="3">
        <f t="shared" si="20"/>
        <v>3278.5</v>
      </c>
      <c r="C116" s="3">
        <v>57.5</v>
      </c>
      <c r="D116">
        <f t="shared" si="21"/>
        <v>2604</v>
      </c>
      <c r="E116">
        <f t="shared" si="33"/>
        <v>2603.6349577592555</v>
      </c>
      <c r="F116">
        <f t="shared" si="19"/>
        <v>7.9426567027604085</v>
      </c>
    </row>
    <row r="117" spans="1:18" x14ac:dyDescent="0.3">
      <c r="A117">
        <v>115</v>
      </c>
      <c r="B117" s="3">
        <f t="shared" si="20"/>
        <v>3336</v>
      </c>
      <c r="C117" s="3">
        <v>58</v>
      </c>
      <c r="D117">
        <f t="shared" si="21"/>
        <v>2734</v>
      </c>
      <c r="E117">
        <f t="shared" si="33"/>
        <v>2733.8167056472184</v>
      </c>
      <c r="F117">
        <f t="shared" si="19"/>
        <v>8.1954436450839321</v>
      </c>
    </row>
    <row r="118" spans="1:18" x14ac:dyDescent="0.3">
      <c r="A118">
        <v>116</v>
      </c>
      <c r="B118" s="3">
        <f t="shared" si="20"/>
        <v>3394</v>
      </c>
      <c r="C118" s="3">
        <v>58.5</v>
      </c>
      <c r="D118">
        <f t="shared" si="21"/>
        <v>2871</v>
      </c>
      <c r="E118">
        <f t="shared" si="33"/>
        <v>2870.5075409295796</v>
      </c>
      <c r="F118">
        <f t="shared" si="19"/>
        <v>8.4590453741897473</v>
      </c>
    </row>
    <row r="119" spans="1:18" x14ac:dyDescent="0.3">
      <c r="A119">
        <v>117</v>
      </c>
      <c r="B119" s="3">
        <f t="shared" si="20"/>
        <v>3452.5</v>
      </c>
      <c r="C119" s="3">
        <v>59</v>
      </c>
      <c r="D119">
        <f t="shared" si="21"/>
        <v>3014</v>
      </c>
      <c r="E119">
        <f t="shared" si="33"/>
        <v>3014.0329179760588</v>
      </c>
      <c r="F119">
        <f t="shared" si="19"/>
        <v>8.7299058653149899</v>
      </c>
    </row>
    <row r="120" spans="1:18" x14ac:dyDescent="0.3">
      <c r="A120">
        <v>118</v>
      </c>
      <c r="B120" s="3">
        <f t="shared" si="20"/>
        <v>3511.5</v>
      </c>
      <c r="C120" s="3">
        <v>59.5</v>
      </c>
      <c r="D120">
        <f t="shared" si="21"/>
        <v>3165</v>
      </c>
      <c r="E120">
        <f t="shared" si="33"/>
        <v>3164.734563874862</v>
      </c>
      <c r="F120">
        <f t="shared" si="19"/>
        <v>9.0132422041862466</v>
      </c>
    </row>
    <row r="121" spans="1:18" x14ac:dyDescent="0.3">
      <c r="A121">
        <v>119</v>
      </c>
      <c r="B121" s="3">
        <f t="shared" si="20"/>
        <v>3571</v>
      </c>
      <c r="C121" s="3">
        <v>60</v>
      </c>
      <c r="D121">
        <f t="shared" si="21"/>
        <v>3323</v>
      </c>
      <c r="E121">
        <f t="shared" si="33"/>
        <v>3322.9712920686052</v>
      </c>
      <c r="F121">
        <f t="shared" si="19"/>
        <v>9.3055166619994392</v>
      </c>
    </row>
    <row r="122" spans="1:18" x14ac:dyDescent="0.3">
      <c r="A122">
        <v>120</v>
      </c>
      <c r="B122" s="3">
        <f t="shared" si="20"/>
        <v>3631</v>
      </c>
      <c r="C122" s="3">
        <v>60.5</v>
      </c>
      <c r="D122">
        <f t="shared" si="21"/>
        <v>3489</v>
      </c>
      <c r="E122">
        <f t="shared" si="33"/>
        <v>3489.1198566720354</v>
      </c>
      <c r="F122">
        <f t="shared" si="19"/>
        <v>9.6089231616634532</v>
      </c>
    </row>
    <row r="123" spans="1:18" x14ac:dyDescent="0.3">
      <c r="A123">
        <v>121</v>
      </c>
      <c r="B123" s="3">
        <f t="shared" si="20"/>
        <v>3691.5</v>
      </c>
      <c r="C123" s="3">
        <v>61</v>
      </c>
      <c r="D123">
        <f t="shared" si="21"/>
        <v>3664</v>
      </c>
      <c r="E123">
        <f t="shared" si="33"/>
        <v>3663.5758495056375</v>
      </c>
      <c r="F123">
        <f t="shared" si="19"/>
        <v>9.9255045374509017</v>
      </c>
    </row>
    <row r="124" spans="1:18" x14ac:dyDescent="0.3">
      <c r="A124">
        <v>122</v>
      </c>
      <c r="B124" s="3">
        <f t="shared" si="20"/>
        <v>3752.5</v>
      </c>
      <c r="C124" s="3">
        <v>61.5</v>
      </c>
      <c r="D124">
        <f t="shared" si="21"/>
        <v>3847</v>
      </c>
      <c r="E124">
        <f t="shared" si="33"/>
        <v>3846.7546419809196</v>
      </c>
      <c r="F124">
        <f t="shared" si="19"/>
        <v>10.251832111925383</v>
      </c>
    </row>
    <row r="125" spans="1:18" x14ac:dyDescent="0.3">
      <c r="A125">
        <v>123</v>
      </c>
      <c r="B125" s="3">
        <f t="shared" si="20"/>
        <v>3814</v>
      </c>
      <c r="C125" s="3">
        <v>62</v>
      </c>
      <c r="D125">
        <f t="shared" si="21"/>
        <v>4039</v>
      </c>
      <c r="E125">
        <f t="shared" si="33"/>
        <v>4039.0923740799658</v>
      </c>
      <c r="F125">
        <f t="shared" si="19"/>
        <v>10.589931830099633</v>
      </c>
    </row>
    <row r="126" spans="1:18" x14ac:dyDescent="0.3">
      <c r="A126">
        <v>124</v>
      </c>
      <c r="B126" s="3">
        <f t="shared" si="20"/>
        <v>3876</v>
      </c>
      <c r="C126" s="3">
        <v>62.5</v>
      </c>
      <c r="D126">
        <f t="shared" si="21"/>
        <v>4241</v>
      </c>
      <c r="E126">
        <f t="shared" si="33"/>
        <v>4241.046992783964</v>
      </c>
      <c r="F126">
        <f t="shared" si="19"/>
        <v>10.941692466460267</v>
      </c>
    </row>
    <row r="127" spans="1:18" x14ac:dyDescent="0.3">
      <c r="A127">
        <v>125</v>
      </c>
      <c r="B127" s="3">
        <f t="shared" si="20"/>
        <v>3938.5</v>
      </c>
      <c r="C127" s="3">
        <v>63</v>
      </c>
      <c r="D127">
        <f t="shared" si="21"/>
        <v>4453</v>
      </c>
      <c r="E127">
        <f t="shared" si="33"/>
        <v>4453.0993424231629</v>
      </c>
      <c r="F127">
        <f t="shared" si="19"/>
        <v>11.306334899073251</v>
      </c>
    </row>
    <row r="128" spans="1:18" x14ac:dyDescent="0.3">
      <c r="A128">
        <v>126</v>
      </c>
      <c r="B128" s="3">
        <f t="shared" si="20"/>
        <v>4001.5</v>
      </c>
      <c r="C128" s="3">
        <v>63.5</v>
      </c>
      <c r="D128">
        <f t="shared" si="21"/>
        <v>4676</v>
      </c>
      <c r="E128">
        <f t="shared" si="33"/>
        <v>4675.7543095443216</v>
      </c>
      <c r="F128">
        <f t="shared" si="19"/>
        <v>11.685617893290017</v>
      </c>
    </row>
    <row r="129" spans="1:6" x14ac:dyDescent="0.3">
      <c r="A129">
        <v>127</v>
      </c>
      <c r="B129" s="3">
        <f t="shared" si="20"/>
        <v>4065</v>
      </c>
      <c r="C129" s="3">
        <v>64</v>
      </c>
      <c r="D129">
        <f t="shared" si="21"/>
        <v>4910</v>
      </c>
      <c r="E129">
        <f t="shared" si="33"/>
        <v>4909.5420250215375</v>
      </c>
      <c r="F129">
        <f t="shared" si="19"/>
        <v>12.078720787207873</v>
      </c>
    </row>
    <row r="130" spans="1:6" x14ac:dyDescent="0.3">
      <c r="A130">
        <v>128</v>
      </c>
      <c r="B130" s="3">
        <f t="shared" si="20"/>
        <v>4129</v>
      </c>
      <c r="C130" s="3">
        <v>64.5</v>
      </c>
      <c r="D130">
        <f t="shared" si="21"/>
        <v>5155</v>
      </c>
      <c r="E130">
        <f t="shared" si="33"/>
        <v>5155.0191262726148</v>
      </c>
      <c r="F130">
        <f t="shared" si="19"/>
        <v>12.484863162993461</v>
      </c>
    </row>
    <row r="131" spans="1:6" x14ac:dyDescent="0.3">
      <c r="A131">
        <v>129</v>
      </c>
      <c r="B131" s="3">
        <f t="shared" si="20"/>
        <v>4193.5</v>
      </c>
      <c r="C131" s="3">
        <v>65</v>
      </c>
      <c r="D131">
        <f t="shared" si="21"/>
        <v>5413</v>
      </c>
      <c r="E131">
        <f t="shared" si="33"/>
        <v>5412.7700825862457</v>
      </c>
      <c r="F131">
        <f t="shared" ref="F131:F194" si="34">D131/(B131/10)</f>
        <v>12.908072016215572</v>
      </c>
    </row>
    <row r="132" spans="1:6" x14ac:dyDescent="0.3">
      <c r="A132">
        <v>130</v>
      </c>
      <c r="B132" s="3">
        <f t="shared" ref="B132:B195" si="35">B131+C131</f>
        <v>4258.5</v>
      </c>
      <c r="C132" s="3">
        <v>65.5</v>
      </c>
      <c r="D132">
        <f t="shared" ref="D132:D195" si="36">ROUND(E132,0)</f>
        <v>5683</v>
      </c>
      <c r="E132">
        <f t="shared" si="33"/>
        <v>5683.4085867155582</v>
      </c>
      <c r="F132">
        <f t="shared" si="34"/>
        <v>13.345074556768814</v>
      </c>
    </row>
    <row r="133" spans="1:6" x14ac:dyDescent="0.3">
      <c r="A133">
        <v>131</v>
      </c>
      <c r="B133" s="3">
        <f t="shared" si="35"/>
        <v>4324</v>
      </c>
      <c r="C133" s="3">
        <v>66</v>
      </c>
      <c r="D133">
        <f t="shared" si="36"/>
        <v>5968</v>
      </c>
      <c r="E133">
        <f t="shared" si="33"/>
        <v>5967.5790160513361</v>
      </c>
      <c r="F133">
        <f t="shared" si="34"/>
        <v>13.802035152636449</v>
      </c>
    </row>
    <row r="134" spans="1:6" x14ac:dyDescent="0.3">
      <c r="A134">
        <v>132</v>
      </c>
      <c r="B134" s="3">
        <f t="shared" si="35"/>
        <v>4390</v>
      </c>
      <c r="C134" s="3">
        <v>66.5</v>
      </c>
      <c r="D134">
        <f t="shared" si="36"/>
        <v>6266</v>
      </c>
      <c r="E134">
        <f t="shared" si="33"/>
        <v>6265.9579668539036</v>
      </c>
      <c r="F134">
        <f t="shared" si="34"/>
        <v>14.273348519362187</v>
      </c>
    </row>
    <row r="135" spans="1:6" x14ac:dyDescent="0.3">
      <c r="A135">
        <v>133</v>
      </c>
      <c r="B135" s="3">
        <f t="shared" si="35"/>
        <v>4456.5</v>
      </c>
      <c r="C135" s="3">
        <v>67</v>
      </c>
      <c r="D135">
        <f t="shared" si="36"/>
        <v>6579</v>
      </c>
      <c r="E135">
        <f t="shared" si="33"/>
        <v>6579.2558651965992</v>
      </c>
      <c r="F135">
        <f t="shared" si="34"/>
        <v>14.762706159542242</v>
      </c>
    </row>
    <row r="136" spans="1:6" x14ac:dyDescent="0.3">
      <c r="A136">
        <v>134</v>
      </c>
      <c r="B136" s="3">
        <f t="shared" si="35"/>
        <v>4523.5</v>
      </c>
      <c r="C136" s="3">
        <v>67.5</v>
      </c>
      <c r="D136">
        <f t="shared" si="36"/>
        <v>6908</v>
      </c>
      <c r="E136">
        <f t="shared" si="33"/>
        <v>6908.2186584564297</v>
      </c>
      <c r="F136">
        <f t="shared" si="34"/>
        <v>15.271360672045981</v>
      </c>
    </row>
    <row r="137" spans="1:6" x14ac:dyDescent="0.3">
      <c r="A137">
        <v>135</v>
      </c>
      <c r="B137" s="3">
        <f t="shared" si="35"/>
        <v>4591</v>
      </c>
      <c r="C137" s="3">
        <v>68</v>
      </c>
      <c r="D137">
        <f t="shared" si="36"/>
        <v>7254</v>
      </c>
      <c r="E137">
        <f t="shared" si="33"/>
        <v>7253.6295913792519</v>
      </c>
      <c r="F137">
        <f t="shared" si="34"/>
        <v>15.800479198431713</v>
      </c>
    </row>
    <row r="138" spans="1:6" x14ac:dyDescent="0.3">
      <c r="A138">
        <v>136</v>
      </c>
      <c r="B138" s="3">
        <f t="shared" si="35"/>
        <v>4659</v>
      </c>
      <c r="C138" s="3">
        <v>68.5</v>
      </c>
      <c r="D138">
        <f t="shared" si="36"/>
        <v>7616</v>
      </c>
      <c r="E138">
        <f t="shared" si="33"/>
        <v>7616.3110709482153</v>
      </c>
      <c r="F138">
        <f t="shared" si="34"/>
        <v>16.346855548400946</v>
      </c>
    </row>
    <row r="139" spans="1:6" x14ac:dyDescent="0.3">
      <c r="A139">
        <v>137</v>
      </c>
      <c r="B139" s="3">
        <f t="shared" si="35"/>
        <v>4727.5</v>
      </c>
      <c r="C139" s="3">
        <v>69</v>
      </c>
      <c r="D139">
        <f t="shared" si="36"/>
        <v>7997</v>
      </c>
      <c r="E139">
        <f t="shared" si="33"/>
        <v>7997.1266244956259</v>
      </c>
      <c r="F139">
        <f t="shared" si="34"/>
        <v>16.915917503966156</v>
      </c>
    </row>
    <row r="140" spans="1:6" x14ac:dyDescent="0.3">
      <c r="A140">
        <v>138</v>
      </c>
      <c r="B140" s="3">
        <f t="shared" si="35"/>
        <v>4796.5</v>
      </c>
      <c r="C140" s="3">
        <v>69.5</v>
      </c>
      <c r="D140">
        <f t="shared" si="36"/>
        <v>8397</v>
      </c>
      <c r="E140">
        <f t="shared" si="33"/>
        <v>8396.9829557204084</v>
      </c>
      <c r="F140">
        <f t="shared" si="34"/>
        <v>17.506515167309498</v>
      </c>
    </row>
    <row r="141" spans="1:6" x14ac:dyDescent="0.3">
      <c r="A141">
        <v>139</v>
      </c>
      <c r="B141" s="3">
        <f t="shared" si="35"/>
        <v>4866</v>
      </c>
      <c r="C141" s="3">
        <v>70</v>
      </c>
      <c r="D141">
        <f t="shared" si="36"/>
        <v>8817</v>
      </c>
      <c r="E141">
        <f t="shared" si="33"/>
        <v>8816.8321035064291</v>
      </c>
      <c r="F141">
        <f t="shared" si="34"/>
        <v>18.119605425400739</v>
      </c>
    </row>
    <row r="142" spans="1:6" x14ac:dyDescent="0.3">
      <c r="A142">
        <v>140</v>
      </c>
      <c r="B142" s="3">
        <f t="shared" si="35"/>
        <v>4936</v>
      </c>
      <c r="C142" s="3">
        <v>70.5</v>
      </c>
      <c r="D142">
        <f t="shared" si="36"/>
        <v>9258</v>
      </c>
      <c r="E142">
        <f t="shared" si="33"/>
        <v>9257.6737086817502</v>
      </c>
      <c r="F142">
        <f t="shared" si="34"/>
        <v>18.756077795786062</v>
      </c>
    </row>
    <row r="143" spans="1:6" x14ac:dyDescent="0.3">
      <c r="A143">
        <v>141</v>
      </c>
      <c r="B143" s="3">
        <f t="shared" si="35"/>
        <v>5006.5</v>
      </c>
      <c r="C143" s="3">
        <v>71</v>
      </c>
      <c r="D143">
        <f t="shared" si="36"/>
        <v>9721</v>
      </c>
      <c r="E143">
        <f t="shared" si="33"/>
        <v>9720.5573941158382</v>
      </c>
      <c r="F143">
        <f t="shared" si="34"/>
        <v>19.416758214321383</v>
      </c>
    </row>
    <row r="144" spans="1:6" x14ac:dyDescent="0.3">
      <c r="A144">
        <v>142</v>
      </c>
      <c r="B144" s="3">
        <f t="shared" si="35"/>
        <v>5077.5</v>
      </c>
      <c r="C144" s="3">
        <v>71.5</v>
      </c>
      <c r="D144">
        <f t="shared" si="36"/>
        <v>10207</v>
      </c>
      <c r="E144">
        <f t="shared" si="33"/>
        <v>10206.585263821631</v>
      </c>
      <c r="F144">
        <f t="shared" si="34"/>
        <v>20.102412604628263</v>
      </c>
    </row>
    <row r="145" spans="1:6" x14ac:dyDescent="0.3">
      <c r="A145">
        <v>143</v>
      </c>
      <c r="B145" s="3">
        <f t="shared" si="35"/>
        <v>5149</v>
      </c>
      <c r="C145" s="3">
        <v>72</v>
      </c>
      <c r="D145">
        <f t="shared" si="36"/>
        <v>10717</v>
      </c>
      <c r="E145">
        <f t="shared" si="33"/>
        <v>10716.914527012714</v>
      </c>
      <c r="F145">
        <f t="shared" si="34"/>
        <v>20.813750242765586</v>
      </c>
    </row>
    <row r="146" spans="1:6" x14ac:dyDescent="0.3">
      <c r="A146">
        <v>144</v>
      </c>
      <c r="B146" s="3">
        <f t="shared" si="35"/>
        <v>5221</v>
      </c>
      <c r="C146" s="3">
        <v>72.5</v>
      </c>
      <c r="D146">
        <f t="shared" si="36"/>
        <v>11253</v>
      </c>
      <c r="E146">
        <f t="shared" si="33"/>
        <v>11252.760253363351</v>
      </c>
      <c r="F146">
        <f t="shared" si="34"/>
        <v>21.553342271595479</v>
      </c>
    </row>
    <row r="147" spans="1:6" x14ac:dyDescent="0.3">
      <c r="A147">
        <v>145</v>
      </c>
      <c r="B147" s="3">
        <f t="shared" si="35"/>
        <v>5293.5</v>
      </c>
      <c r="C147" s="3">
        <v>73</v>
      </c>
      <c r="D147">
        <f t="shared" si="36"/>
        <v>11815</v>
      </c>
      <c r="E147">
        <f t="shared" si="33"/>
        <v>11815.39826603152</v>
      </c>
      <c r="F147">
        <f t="shared" si="34"/>
        <v>22.31982620194578</v>
      </c>
    </row>
    <row r="148" spans="1:6" x14ac:dyDescent="0.3">
      <c r="A148">
        <v>146</v>
      </c>
      <c r="B148" s="3">
        <f t="shared" si="35"/>
        <v>5366.5</v>
      </c>
      <c r="C148" s="3">
        <v>73.5</v>
      </c>
      <c r="D148">
        <f t="shared" si="36"/>
        <v>12406</v>
      </c>
      <c r="E148">
        <f t="shared" si="33"/>
        <v>12406.168179333095</v>
      </c>
      <c r="F148">
        <f t="shared" si="34"/>
        <v>23.117488120749094</v>
      </c>
    </row>
    <row r="149" spans="1:6" x14ac:dyDescent="0.3">
      <c r="A149">
        <v>147</v>
      </c>
      <c r="B149" s="3">
        <f t="shared" si="35"/>
        <v>5440</v>
      </c>
      <c r="C149" s="3">
        <v>74</v>
      </c>
      <c r="D149">
        <f t="shared" si="36"/>
        <v>13026</v>
      </c>
      <c r="E149">
        <f t="shared" si="33"/>
        <v>13026.476588299751</v>
      </c>
      <c r="F149">
        <f t="shared" si="34"/>
        <v>23.944852941176471</v>
      </c>
    </row>
    <row r="150" spans="1:6" x14ac:dyDescent="0.3">
      <c r="A150">
        <v>148</v>
      </c>
      <c r="B150" s="3">
        <f t="shared" si="35"/>
        <v>5514</v>
      </c>
      <c r="C150" s="3">
        <v>74.5</v>
      </c>
      <c r="D150">
        <f t="shared" si="36"/>
        <v>13678</v>
      </c>
      <c r="E150">
        <f t="shared" si="33"/>
        <v>13677.80041771474</v>
      </c>
      <c r="F150">
        <f t="shared" si="34"/>
        <v>24.805948494740662</v>
      </c>
    </row>
    <row r="151" spans="1:6" x14ac:dyDescent="0.3">
      <c r="A151">
        <v>149</v>
      </c>
      <c r="B151" s="3">
        <f t="shared" si="35"/>
        <v>5588.5</v>
      </c>
      <c r="C151" s="3">
        <v>75</v>
      </c>
      <c r="D151">
        <f t="shared" si="36"/>
        <v>14362</v>
      </c>
      <c r="E151">
        <f t="shared" si="33"/>
        <v>14361.690438600477</v>
      </c>
      <c r="F151">
        <f t="shared" si="34"/>
        <v>25.69920372192896</v>
      </c>
    </row>
    <row r="152" spans="1:6" x14ac:dyDescent="0.3">
      <c r="A152">
        <v>150</v>
      </c>
      <c r="B152" s="3">
        <f t="shared" si="35"/>
        <v>5663.5</v>
      </c>
      <c r="C152" s="3">
        <v>75.5</v>
      </c>
      <c r="D152">
        <f t="shared" si="36"/>
        <v>15080</v>
      </c>
      <c r="E152">
        <f t="shared" si="33"/>
        <v>15079.774960530502</v>
      </c>
      <c r="F152">
        <f t="shared" si="34"/>
        <v>26.626644301227156</v>
      </c>
    </row>
    <row r="153" spans="1:6" x14ac:dyDescent="0.3">
      <c r="A153">
        <v>151</v>
      </c>
      <c r="B153" s="3">
        <f t="shared" si="35"/>
        <v>5739</v>
      </c>
      <c r="C153" s="3">
        <v>76</v>
      </c>
      <c r="D153">
        <f t="shared" si="36"/>
        <v>15834</v>
      </c>
      <c r="E153">
        <f t="shared" si="33"/>
        <v>15833.763708557028</v>
      </c>
      <c r="F153">
        <f t="shared" si="34"/>
        <v>27.590172503920545</v>
      </c>
    </row>
    <row r="154" spans="1:6" x14ac:dyDescent="0.3">
      <c r="A154">
        <v>152</v>
      </c>
      <c r="B154" s="3">
        <f t="shared" si="35"/>
        <v>5815</v>
      </c>
      <c r="C154" s="3">
        <v>76.5</v>
      </c>
      <c r="D154">
        <f t="shared" si="36"/>
        <v>16625</v>
      </c>
      <c r="E154">
        <f t="shared" si="33"/>
        <v>16625.451893984879</v>
      </c>
      <c r="F154">
        <f t="shared" si="34"/>
        <v>28.589853826311263</v>
      </c>
    </row>
    <row r="155" spans="1:6" x14ac:dyDescent="0.3">
      <c r="A155">
        <v>153</v>
      </c>
      <c r="B155" s="3">
        <f t="shared" si="35"/>
        <v>5891.5</v>
      </c>
      <c r="C155" s="3">
        <v>77</v>
      </c>
      <c r="D155">
        <f t="shared" si="36"/>
        <v>17457</v>
      </c>
      <c r="E155">
        <f t="shared" si="33"/>
        <v>17456.724488684122</v>
      </c>
      <c r="F155">
        <f t="shared" si="34"/>
        <v>29.630824068573368</v>
      </c>
    </row>
    <row r="156" spans="1:6" x14ac:dyDescent="0.3">
      <c r="A156">
        <v>154</v>
      </c>
      <c r="B156" s="3">
        <f t="shared" si="35"/>
        <v>5968.5</v>
      </c>
      <c r="C156" s="3">
        <v>77.5</v>
      </c>
      <c r="D156">
        <f t="shared" si="36"/>
        <v>18330</v>
      </c>
      <c r="E156">
        <f t="shared" si="33"/>
        <v>18329.560713118328</v>
      </c>
      <c r="F156">
        <f t="shared" si="34"/>
        <v>30.711233978386527</v>
      </c>
    </row>
    <row r="157" spans="1:6" x14ac:dyDescent="0.3">
      <c r="A157">
        <v>155</v>
      </c>
      <c r="B157" s="3">
        <f t="shared" si="35"/>
        <v>6046</v>
      </c>
      <c r="C157" s="3">
        <v>78</v>
      </c>
      <c r="D157">
        <f t="shared" si="36"/>
        <v>19246</v>
      </c>
      <c r="E157">
        <f t="shared" si="33"/>
        <v>19246.038748774245</v>
      </c>
      <c r="F157">
        <f t="shared" si="34"/>
        <v>31.832616606020508</v>
      </c>
    </row>
    <row r="158" spans="1:6" x14ac:dyDescent="0.3">
      <c r="A158">
        <v>156</v>
      </c>
      <c r="B158" s="3">
        <f t="shared" si="35"/>
        <v>6124</v>
      </c>
      <c r="C158" s="3">
        <v>78.5</v>
      </c>
      <c r="D158">
        <f t="shared" si="36"/>
        <v>20208</v>
      </c>
      <c r="E158">
        <f t="shared" si="33"/>
        <v>20208.340686212956</v>
      </c>
      <c r="F158">
        <f t="shared" si="34"/>
        <v>32.998040496407576</v>
      </c>
    </row>
    <row r="159" spans="1:6" x14ac:dyDescent="0.3">
      <c r="A159">
        <v>157</v>
      </c>
      <c r="B159" s="3">
        <f t="shared" si="35"/>
        <v>6202.5</v>
      </c>
      <c r="C159" s="3">
        <v>79</v>
      </c>
      <c r="D159">
        <f t="shared" si="36"/>
        <v>21219</v>
      </c>
      <c r="E159">
        <f t="shared" si="33"/>
        <v>21218.757720523605</v>
      </c>
      <c r="F159">
        <f t="shared" si="34"/>
        <v>34.210399032648127</v>
      </c>
    </row>
    <row r="160" spans="1:6" x14ac:dyDescent="0.3">
      <c r="A160">
        <v>158</v>
      </c>
      <c r="B160" s="3">
        <f t="shared" si="35"/>
        <v>6281.5</v>
      </c>
      <c r="C160" s="3">
        <v>79.5</v>
      </c>
      <c r="D160">
        <f t="shared" si="36"/>
        <v>22280</v>
      </c>
      <c r="E160">
        <f t="shared" si="33"/>
        <v>22279.695606549787</v>
      </c>
      <c r="F160">
        <f t="shared" si="34"/>
        <v>35.469235055321185</v>
      </c>
    </row>
    <row r="161" spans="1:6" x14ac:dyDescent="0.3">
      <c r="A161">
        <v>159</v>
      </c>
      <c r="B161" s="3">
        <f t="shared" si="35"/>
        <v>6361</v>
      </c>
      <c r="C161" s="3">
        <v>80</v>
      </c>
      <c r="D161">
        <f t="shared" si="36"/>
        <v>23394</v>
      </c>
      <c r="E161">
        <f t="shared" si="33"/>
        <v>23393.680386877277</v>
      </c>
      <c r="F161">
        <f t="shared" si="34"/>
        <v>36.777236283603209</v>
      </c>
    </row>
    <row r="162" spans="1:6" x14ac:dyDescent="0.3">
      <c r="A162">
        <v>160</v>
      </c>
      <c r="B162" s="3">
        <f t="shared" si="35"/>
        <v>6441</v>
      </c>
      <c r="C162" s="3">
        <v>80.5</v>
      </c>
      <c r="D162">
        <f t="shared" si="36"/>
        <v>24563</v>
      </c>
      <c r="E162">
        <f t="shared" si="33"/>
        <v>24563.364406221142</v>
      </c>
      <c r="F162">
        <f t="shared" si="34"/>
        <v>38.135382704548981</v>
      </c>
    </row>
    <row r="163" spans="1:6" x14ac:dyDescent="0.3">
      <c r="A163">
        <v>161</v>
      </c>
      <c r="B163" s="3">
        <f t="shared" si="35"/>
        <v>6521.5</v>
      </c>
      <c r="C163" s="3">
        <v>81</v>
      </c>
      <c r="D163">
        <f t="shared" si="36"/>
        <v>25792</v>
      </c>
      <c r="E163">
        <f t="shared" si="33"/>
        <v>25791.5326265322</v>
      </c>
      <c r="F163">
        <f t="shared" si="34"/>
        <v>39.549183470060569</v>
      </c>
    </row>
    <row r="164" spans="1:6" x14ac:dyDescent="0.3">
      <c r="A164">
        <v>162</v>
      </c>
      <c r="B164" s="3">
        <f t="shared" si="35"/>
        <v>6602.5</v>
      </c>
      <c r="C164" s="3">
        <v>81.5</v>
      </c>
      <c r="D164">
        <f t="shared" si="36"/>
        <v>27081</v>
      </c>
      <c r="E164">
        <f t="shared" si="33"/>
        <v>27081.10925785881</v>
      </c>
      <c r="F164">
        <f t="shared" si="34"/>
        <v>41.016281711472928</v>
      </c>
    </row>
    <row r="165" spans="1:6" x14ac:dyDescent="0.3">
      <c r="A165">
        <v>163</v>
      </c>
      <c r="B165" s="3">
        <f t="shared" si="35"/>
        <v>6684</v>
      </c>
      <c r="C165" s="3">
        <v>82</v>
      </c>
      <c r="D165">
        <f t="shared" si="36"/>
        <v>28435</v>
      </c>
      <c r="E165">
        <f t="shared" si="33"/>
        <v>28435.164720751753</v>
      </c>
      <c r="F165">
        <f t="shared" si="34"/>
        <v>42.541891083183721</v>
      </c>
    </row>
    <row r="166" spans="1:6" x14ac:dyDescent="0.3">
      <c r="A166">
        <v>164</v>
      </c>
      <c r="B166" s="3">
        <f t="shared" si="35"/>
        <v>6766</v>
      </c>
      <c r="C166" s="3">
        <v>82.5</v>
      </c>
      <c r="D166">
        <f t="shared" si="36"/>
        <v>29857</v>
      </c>
      <c r="E166">
        <f t="shared" si="33"/>
        <v>29856.922956789342</v>
      </c>
      <c r="F166">
        <f t="shared" si="34"/>
        <v>44.127992905704993</v>
      </c>
    </row>
    <row r="167" spans="1:6" x14ac:dyDescent="0.3">
      <c r="A167">
        <v>165</v>
      </c>
      <c r="B167" s="3">
        <f t="shared" si="35"/>
        <v>6848.5</v>
      </c>
      <c r="C167" s="3">
        <v>83</v>
      </c>
      <c r="D167">
        <f t="shared" si="36"/>
        <v>31350</v>
      </c>
      <c r="E167">
        <f t="shared" si="33"/>
        <v>31349.769104628809</v>
      </c>
      <c r="F167">
        <f t="shared" si="34"/>
        <v>45.776447397240268</v>
      </c>
    </row>
    <row r="168" spans="1:6" x14ac:dyDescent="0.3">
      <c r="A168">
        <v>166</v>
      </c>
      <c r="B168" s="3">
        <f t="shared" si="35"/>
        <v>6931.5</v>
      </c>
      <c r="C168" s="3">
        <v>83.5</v>
      </c>
      <c r="D168">
        <f t="shared" si="36"/>
        <v>32917</v>
      </c>
      <c r="E168">
        <f t="shared" si="33"/>
        <v>32917.257559860249</v>
      </c>
      <c r="F168">
        <f t="shared" si="34"/>
        <v>47.488999495058792</v>
      </c>
    </row>
    <row r="169" spans="1:6" x14ac:dyDescent="0.3">
      <c r="A169">
        <v>167</v>
      </c>
      <c r="B169" s="3">
        <f t="shared" si="35"/>
        <v>7015</v>
      </c>
      <c r="C169" s="3">
        <v>84</v>
      </c>
      <c r="D169">
        <f t="shared" si="36"/>
        <v>34563</v>
      </c>
      <c r="E169">
        <f t="shared" si="33"/>
        <v>34563.120437853264</v>
      </c>
      <c r="F169">
        <f t="shared" si="34"/>
        <v>49.270135424091237</v>
      </c>
    </row>
    <row r="170" spans="1:6" x14ac:dyDescent="0.3">
      <c r="A170">
        <v>168</v>
      </c>
      <c r="B170" s="3">
        <f t="shared" si="35"/>
        <v>7099</v>
      </c>
      <c r="C170" s="3">
        <v>84.5</v>
      </c>
      <c r="D170">
        <f t="shared" si="36"/>
        <v>36291</v>
      </c>
      <c r="E170">
        <f t="shared" si="33"/>
        <v>36291.276459745932</v>
      </c>
      <c r="F170">
        <f t="shared" si="34"/>
        <v>51.121284687984222</v>
      </c>
    </row>
    <row r="171" spans="1:6" x14ac:dyDescent="0.3">
      <c r="A171">
        <v>169</v>
      </c>
      <c r="B171" s="3">
        <f t="shared" si="35"/>
        <v>7183.5</v>
      </c>
      <c r="C171" s="3">
        <v>85</v>
      </c>
      <c r="D171">
        <f t="shared" si="36"/>
        <v>38106</v>
      </c>
      <c r="E171">
        <f t="shared" si="33"/>
        <v>38105.840282733232</v>
      </c>
      <c r="F171">
        <f t="shared" si="34"/>
        <v>53.04656504489455</v>
      </c>
    </row>
    <row r="172" spans="1:6" x14ac:dyDescent="0.3">
      <c r="A172">
        <v>170</v>
      </c>
      <c r="B172" s="3">
        <f t="shared" si="35"/>
        <v>7268.5</v>
      </c>
      <c r="C172" s="3">
        <v>85.5</v>
      </c>
      <c r="D172">
        <f t="shared" si="36"/>
        <v>40011</v>
      </c>
      <c r="E172">
        <f t="shared" si="33"/>
        <v>40011.132296869895</v>
      </c>
      <c r="F172">
        <f t="shared" si="34"/>
        <v>55.047121139162137</v>
      </c>
    </row>
    <row r="173" spans="1:6" x14ac:dyDescent="0.3">
      <c r="A173">
        <v>171</v>
      </c>
      <c r="B173" s="3">
        <f t="shared" si="35"/>
        <v>7354</v>
      </c>
      <c r="C173" s="3">
        <v>86</v>
      </c>
      <c r="D173">
        <f t="shared" si="36"/>
        <v>42012</v>
      </c>
      <c r="E173">
        <f t="shared" si="33"/>
        <v>42011.688911713391</v>
      </c>
      <c r="F173">
        <f t="shared" si="34"/>
        <v>57.128093554528149</v>
      </c>
    </row>
    <row r="174" spans="1:6" x14ac:dyDescent="0.3">
      <c r="A174">
        <v>172</v>
      </c>
      <c r="B174" s="3">
        <f t="shared" si="35"/>
        <v>7440</v>
      </c>
      <c r="C174" s="3">
        <v>86.5</v>
      </c>
      <c r="D174">
        <f t="shared" si="36"/>
        <v>44112</v>
      </c>
      <c r="E174">
        <f t="shared" si="33"/>
        <v>44112.273357299062</v>
      </c>
      <c r="F174">
        <f t="shared" si="34"/>
        <v>59.29032258064516</v>
      </c>
    </row>
    <row r="175" spans="1:6" x14ac:dyDescent="0.3">
      <c r="A175">
        <v>173</v>
      </c>
      <c r="B175" s="3">
        <f t="shared" si="35"/>
        <v>7526.5</v>
      </c>
      <c r="C175" s="3">
        <v>87</v>
      </c>
      <c r="D175">
        <f t="shared" si="36"/>
        <v>46318</v>
      </c>
      <c r="E175">
        <f t="shared" si="33"/>
        <v>46317.887025164018</v>
      </c>
      <c r="F175">
        <f t="shared" si="34"/>
        <v>61.539892380256433</v>
      </c>
    </row>
    <row r="176" spans="1:6" x14ac:dyDescent="0.3">
      <c r="A176">
        <v>174</v>
      </c>
      <c r="B176" s="3">
        <f t="shared" si="35"/>
        <v>7613.5</v>
      </c>
      <c r="C176" s="3">
        <v>87.5</v>
      </c>
      <c r="D176">
        <f t="shared" si="36"/>
        <v>48634</v>
      </c>
      <c r="E176">
        <f t="shared" si="33"/>
        <v>48633.781376422223</v>
      </c>
      <c r="F176">
        <f t="shared" si="34"/>
        <v>63.878636632297891</v>
      </c>
    </row>
    <row r="177" spans="1:6" x14ac:dyDescent="0.3">
      <c r="A177">
        <v>175</v>
      </c>
      <c r="B177" s="3">
        <f t="shared" si="35"/>
        <v>7701</v>
      </c>
      <c r="C177" s="3">
        <v>88</v>
      </c>
      <c r="D177">
        <f t="shared" si="36"/>
        <v>51065</v>
      </c>
      <c r="E177">
        <f t="shared" si="33"/>
        <v>51065.470445243336</v>
      </c>
      <c r="F177">
        <f t="shared" si="34"/>
        <v>66.309570185690163</v>
      </c>
    </row>
    <row r="178" spans="1:6" x14ac:dyDescent="0.3">
      <c r="A178">
        <v>176</v>
      </c>
      <c r="B178" s="3">
        <f t="shared" si="35"/>
        <v>7789</v>
      </c>
      <c r="C178" s="3">
        <v>88.5</v>
      </c>
      <c r="D178">
        <f t="shared" si="36"/>
        <v>53619</v>
      </c>
      <c r="E178">
        <f t="shared" ref="E178:E241" si="37">E177*1.05</f>
        <v>53618.743967505507</v>
      </c>
      <c r="F178">
        <f t="shared" si="34"/>
        <v>68.839388881756321</v>
      </c>
    </row>
    <row r="179" spans="1:6" x14ac:dyDescent="0.3">
      <c r="A179">
        <v>177</v>
      </c>
      <c r="B179" s="3">
        <f t="shared" si="35"/>
        <v>7877.5</v>
      </c>
      <c r="C179" s="3">
        <v>89</v>
      </c>
      <c r="D179">
        <f t="shared" si="36"/>
        <v>56300</v>
      </c>
      <c r="E179">
        <f t="shared" si="37"/>
        <v>56299.681165880786</v>
      </c>
      <c r="F179">
        <f t="shared" si="34"/>
        <v>71.469374801650275</v>
      </c>
    </row>
    <row r="180" spans="1:6" x14ac:dyDescent="0.3">
      <c r="A180">
        <v>178</v>
      </c>
      <c r="B180" s="3">
        <f t="shared" si="35"/>
        <v>7966.5</v>
      </c>
      <c r="C180" s="3">
        <v>89.5</v>
      </c>
      <c r="D180">
        <f t="shared" si="36"/>
        <v>59115</v>
      </c>
      <c r="E180">
        <f t="shared" si="37"/>
        <v>59114.665224174831</v>
      </c>
      <c r="F180">
        <f t="shared" si="34"/>
        <v>74.20448126529844</v>
      </c>
    </row>
    <row r="181" spans="1:6" x14ac:dyDescent="0.3">
      <c r="A181">
        <v>179</v>
      </c>
      <c r="B181" s="3">
        <f t="shared" si="35"/>
        <v>8056</v>
      </c>
      <c r="C181" s="3">
        <v>90</v>
      </c>
      <c r="D181">
        <f t="shared" si="36"/>
        <v>62070</v>
      </c>
      <c r="E181">
        <f t="shared" si="37"/>
        <v>62070.398485383572</v>
      </c>
      <c r="F181">
        <f t="shared" si="34"/>
        <v>77.048162859980138</v>
      </c>
    </row>
    <row r="182" spans="1:6" x14ac:dyDescent="0.3">
      <c r="A182">
        <v>180</v>
      </c>
      <c r="B182" s="3">
        <f t="shared" si="35"/>
        <v>8146</v>
      </c>
      <c r="C182" s="3">
        <v>90.5</v>
      </c>
      <c r="D182">
        <f t="shared" si="36"/>
        <v>65174</v>
      </c>
      <c r="E182">
        <f t="shared" si="37"/>
        <v>65173.918409652753</v>
      </c>
      <c r="F182">
        <f t="shared" si="34"/>
        <v>80.007365578197891</v>
      </c>
    </row>
    <row r="183" spans="1:6" x14ac:dyDescent="0.3">
      <c r="A183">
        <v>181</v>
      </c>
      <c r="B183" s="3">
        <f t="shared" si="35"/>
        <v>8236.5</v>
      </c>
      <c r="C183" s="3">
        <v>91</v>
      </c>
      <c r="D183">
        <f t="shared" si="36"/>
        <v>68433</v>
      </c>
      <c r="E183">
        <f t="shared" si="37"/>
        <v>68432.614330135388</v>
      </c>
      <c r="F183">
        <f t="shared" si="34"/>
        <v>83.085048260790387</v>
      </c>
    </row>
    <row r="184" spans="1:6" x14ac:dyDescent="0.3">
      <c r="A184">
        <v>182</v>
      </c>
      <c r="B184" s="3">
        <f t="shared" si="35"/>
        <v>8327.5</v>
      </c>
      <c r="C184" s="3">
        <v>91.5</v>
      </c>
      <c r="D184">
        <f t="shared" si="36"/>
        <v>71854</v>
      </c>
      <c r="E184">
        <f t="shared" si="37"/>
        <v>71854.245046642158</v>
      </c>
      <c r="F184">
        <f t="shared" si="34"/>
        <v>86.28519963974783</v>
      </c>
    </row>
    <row r="185" spans="1:6" x14ac:dyDescent="0.3">
      <c r="A185">
        <v>183</v>
      </c>
      <c r="B185" s="3">
        <f t="shared" si="35"/>
        <v>8419</v>
      </c>
      <c r="C185" s="3">
        <v>92</v>
      </c>
      <c r="D185">
        <f t="shared" si="36"/>
        <v>75447</v>
      </c>
      <c r="E185">
        <f t="shared" si="37"/>
        <v>75446.957298974274</v>
      </c>
      <c r="F185">
        <f t="shared" si="34"/>
        <v>89.615156194322367</v>
      </c>
    </row>
    <row r="186" spans="1:6" x14ac:dyDescent="0.3">
      <c r="A186">
        <v>184</v>
      </c>
      <c r="B186" s="3">
        <f t="shared" si="35"/>
        <v>8511</v>
      </c>
      <c r="C186" s="3">
        <v>92.5</v>
      </c>
      <c r="D186">
        <f t="shared" si="36"/>
        <v>79219</v>
      </c>
      <c r="E186">
        <f t="shared" si="37"/>
        <v>79219.305163922996</v>
      </c>
      <c r="F186">
        <f t="shared" si="34"/>
        <v>93.078369169310307</v>
      </c>
    </row>
    <row r="187" spans="1:6" x14ac:dyDescent="0.3">
      <c r="A187">
        <v>185</v>
      </c>
      <c r="B187" s="3">
        <f t="shared" si="35"/>
        <v>8603.5</v>
      </c>
      <c r="C187" s="3">
        <v>93</v>
      </c>
      <c r="D187">
        <f t="shared" si="36"/>
        <v>83180</v>
      </c>
      <c r="E187">
        <f t="shared" si="37"/>
        <v>83180.270422119152</v>
      </c>
      <c r="F187">
        <f t="shared" si="34"/>
        <v>96.681583076654846</v>
      </c>
    </row>
    <row r="188" spans="1:6" x14ac:dyDescent="0.3">
      <c r="A188">
        <v>186</v>
      </c>
      <c r="B188" s="3">
        <f t="shared" si="35"/>
        <v>8696.5</v>
      </c>
      <c r="C188" s="3">
        <v>93.5</v>
      </c>
      <c r="D188">
        <f t="shared" si="36"/>
        <v>87339</v>
      </c>
      <c r="E188">
        <f t="shared" si="37"/>
        <v>87339.28394322512</v>
      </c>
      <c r="F188">
        <f t="shared" si="34"/>
        <v>100.43005806933824</v>
      </c>
    </row>
    <row r="189" spans="1:6" x14ac:dyDescent="0.3">
      <c r="A189">
        <v>187</v>
      </c>
      <c r="B189" s="3">
        <f t="shared" si="35"/>
        <v>8790</v>
      </c>
      <c r="C189" s="3">
        <v>94</v>
      </c>
      <c r="D189">
        <f t="shared" si="36"/>
        <v>91706</v>
      </c>
      <c r="E189">
        <f t="shared" si="37"/>
        <v>91706.248140386379</v>
      </c>
      <c r="F189">
        <f t="shared" si="34"/>
        <v>104.32992036405005</v>
      </c>
    </row>
    <row r="190" spans="1:6" x14ac:dyDescent="0.3">
      <c r="A190">
        <v>188</v>
      </c>
      <c r="B190" s="3">
        <f t="shared" si="35"/>
        <v>8884</v>
      </c>
      <c r="C190" s="3">
        <v>94.5</v>
      </c>
      <c r="D190">
        <f t="shared" si="36"/>
        <v>96292</v>
      </c>
      <c r="E190">
        <f t="shared" si="37"/>
        <v>96291.560547405708</v>
      </c>
      <c r="F190">
        <f t="shared" si="34"/>
        <v>108.38811346240432</v>
      </c>
    </row>
    <row r="191" spans="1:6" x14ac:dyDescent="0.3">
      <c r="A191">
        <v>189</v>
      </c>
      <c r="B191" s="3">
        <f t="shared" si="35"/>
        <v>8978.5</v>
      </c>
      <c r="C191" s="3">
        <v>95</v>
      </c>
      <c r="D191">
        <f t="shared" si="36"/>
        <v>101106</v>
      </c>
      <c r="E191">
        <f t="shared" si="37"/>
        <v>101106.13857477599</v>
      </c>
      <c r="F191">
        <f t="shared" si="34"/>
        <v>112.60901041376621</v>
      </c>
    </row>
    <row r="192" spans="1:6" x14ac:dyDescent="0.3">
      <c r="A192">
        <v>190</v>
      </c>
      <c r="B192" s="3">
        <f t="shared" si="35"/>
        <v>9073.5</v>
      </c>
      <c r="C192" s="3">
        <v>95.5</v>
      </c>
      <c r="D192">
        <f t="shared" si="36"/>
        <v>106161</v>
      </c>
      <c r="E192">
        <f t="shared" si="37"/>
        <v>106161.4455035148</v>
      </c>
      <c r="F192">
        <f t="shared" si="34"/>
        <v>117.00115721606876</v>
      </c>
    </row>
    <row r="193" spans="1:6" x14ac:dyDescent="0.3">
      <c r="A193">
        <v>191</v>
      </c>
      <c r="B193" s="3">
        <f t="shared" si="35"/>
        <v>9169</v>
      </c>
      <c r="C193" s="3">
        <v>96</v>
      </c>
      <c r="D193">
        <f t="shared" si="36"/>
        <v>111470</v>
      </c>
      <c r="E193">
        <f t="shared" si="37"/>
        <v>111469.51777869054</v>
      </c>
      <c r="F193">
        <f t="shared" si="34"/>
        <v>121.57269058785037</v>
      </c>
    </row>
    <row r="194" spans="1:6" x14ac:dyDescent="0.3">
      <c r="A194">
        <v>192</v>
      </c>
      <c r="B194" s="3">
        <f t="shared" si="35"/>
        <v>9265</v>
      </c>
      <c r="C194" s="3">
        <v>96.5</v>
      </c>
      <c r="D194">
        <f t="shared" si="36"/>
        <v>117043</v>
      </c>
      <c r="E194">
        <f t="shared" si="37"/>
        <v>117042.99366762507</v>
      </c>
      <c r="F194">
        <f t="shared" si="34"/>
        <v>126.328116567728</v>
      </c>
    </row>
    <row r="195" spans="1:6" x14ac:dyDescent="0.3">
      <c r="A195">
        <v>193</v>
      </c>
      <c r="B195" s="3">
        <f t="shared" si="35"/>
        <v>9361.5</v>
      </c>
      <c r="C195" s="3">
        <v>97</v>
      </c>
      <c r="D195">
        <f t="shared" si="36"/>
        <v>122895</v>
      </c>
      <c r="E195">
        <f t="shared" si="37"/>
        <v>122895.14335100632</v>
      </c>
      <c r="F195">
        <f t="shared" ref="F195:F258" si="38">D195/(B195/10)</f>
        <v>131.27703893606795</v>
      </c>
    </row>
    <row r="196" spans="1:6" x14ac:dyDescent="0.3">
      <c r="A196">
        <v>194</v>
      </c>
      <c r="B196" s="3">
        <f t="shared" ref="B196:B259" si="39">B195+C195</f>
        <v>9458.5</v>
      </c>
      <c r="C196" s="3">
        <v>97.5</v>
      </c>
      <c r="D196">
        <f t="shared" ref="D196:D259" si="40">ROUND(E196,0)</f>
        <v>129040</v>
      </c>
      <c r="E196">
        <f t="shared" si="37"/>
        <v>129039.90051855665</v>
      </c>
      <c r="F196">
        <f t="shared" si="38"/>
        <v>136.42755193741078</v>
      </c>
    </row>
    <row r="197" spans="1:6" x14ac:dyDescent="0.3">
      <c r="A197">
        <v>195</v>
      </c>
      <c r="B197" s="3">
        <f t="shared" si="39"/>
        <v>9556</v>
      </c>
      <c r="C197" s="3">
        <v>98</v>
      </c>
      <c r="D197">
        <f t="shared" si="40"/>
        <v>135492</v>
      </c>
      <c r="E197">
        <f t="shared" si="37"/>
        <v>135491.89554448449</v>
      </c>
      <c r="F197">
        <f t="shared" si="38"/>
        <v>141.78735872750104</v>
      </c>
    </row>
    <row r="198" spans="1:6" x14ac:dyDescent="0.3">
      <c r="A198">
        <v>196</v>
      </c>
      <c r="B198" s="3">
        <f t="shared" si="39"/>
        <v>9654</v>
      </c>
      <c r="C198" s="3">
        <v>98.5</v>
      </c>
      <c r="D198">
        <f t="shared" si="40"/>
        <v>142266</v>
      </c>
      <c r="E198">
        <f t="shared" si="37"/>
        <v>142266.49032170873</v>
      </c>
      <c r="F198">
        <f t="shared" si="38"/>
        <v>147.36482287134868</v>
      </c>
    </row>
    <row r="199" spans="1:6" x14ac:dyDescent="0.3">
      <c r="A199">
        <v>197</v>
      </c>
      <c r="B199" s="3">
        <f t="shared" si="39"/>
        <v>9752.5</v>
      </c>
      <c r="C199" s="3">
        <v>99</v>
      </c>
      <c r="D199">
        <f t="shared" si="40"/>
        <v>149380</v>
      </c>
      <c r="E199">
        <f t="shared" si="37"/>
        <v>149379.81483779417</v>
      </c>
      <c r="F199">
        <f t="shared" si="38"/>
        <v>153.17098179953857</v>
      </c>
    </row>
    <row r="200" spans="1:6" x14ac:dyDescent="0.3">
      <c r="A200">
        <v>198</v>
      </c>
      <c r="B200" s="3">
        <f t="shared" si="39"/>
        <v>9851.5</v>
      </c>
      <c r="C200" s="3">
        <v>99.5</v>
      </c>
      <c r="D200">
        <f t="shared" si="40"/>
        <v>156849</v>
      </c>
      <c r="E200">
        <f t="shared" si="37"/>
        <v>156848.80557968389</v>
      </c>
      <c r="F200">
        <f t="shared" si="38"/>
        <v>159.21331776886768</v>
      </c>
    </row>
    <row r="201" spans="1:6" x14ac:dyDescent="0.3">
      <c r="A201">
        <v>199</v>
      </c>
      <c r="B201" s="3">
        <f t="shared" si="39"/>
        <v>9951</v>
      </c>
      <c r="C201" s="3">
        <v>100</v>
      </c>
      <c r="D201">
        <f t="shared" si="40"/>
        <v>164691</v>
      </c>
      <c r="E201">
        <f t="shared" si="37"/>
        <v>164691.24585866809</v>
      </c>
      <c r="F201">
        <f t="shared" si="38"/>
        <v>165.50195960205005</v>
      </c>
    </row>
    <row r="202" spans="1:6" x14ac:dyDescent="0.3">
      <c r="A202">
        <v>200</v>
      </c>
      <c r="B202" s="3">
        <f t="shared" si="39"/>
        <v>10051</v>
      </c>
      <c r="C202" s="3">
        <v>100.5</v>
      </c>
      <c r="D202">
        <f t="shared" si="40"/>
        <v>172926</v>
      </c>
      <c r="E202">
        <f t="shared" si="37"/>
        <v>172925.80815160149</v>
      </c>
      <c r="F202">
        <f t="shared" si="38"/>
        <v>172.04855238284748</v>
      </c>
    </row>
    <row r="203" spans="1:6" x14ac:dyDescent="0.3">
      <c r="A203">
        <v>201</v>
      </c>
      <c r="B203" s="3">
        <f t="shared" si="39"/>
        <v>10151.5</v>
      </c>
      <c r="C203" s="3">
        <v>101</v>
      </c>
      <c r="D203">
        <f t="shared" si="40"/>
        <v>181572</v>
      </c>
      <c r="E203">
        <f t="shared" si="37"/>
        <v>181572.09855918158</v>
      </c>
      <c r="F203">
        <f t="shared" si="38"/>
        <v>178.86223710781658</v>
      </c>
    </row>
    <row r="204" spans="1:6" x14ac:dyDescent="0.3">
      <c r="A204">
        <v>202</v>
      </c>
      <c r="B204" s="3">
        <f t="shared" si="39"/>
        <v>10252.5</v>
      </c>
      <c r="C204" s="3">
        <v>101.5</v>
      </c>
      <c r="D204">
        <f t="shared" si="40"/>
        <v>190651</v>
      </c>
      <c r="E204">
        <f t="shared" si="37"/>
        <v>190650.70348714068</v>
      </c>
      <c r="F204">
        <f t="shared" si="38"/>
        <v>185.95562058034625</v>
      </c>
    </row>
    <row r="205" spans="1:6" x14ac:dyDescent="0.3">
      <c r="A205">
        <v>203</v>
      </c>
      <c r="B205" s="3">
        <f t="shared" si="39"/>
        <v>10354</v>
      </c>
      <c r="C205" s="3">
        <v>102</v>
      </c>
      <c r="D205">
        <f t="shared" si="40"/>
        <v>200183</v>
      </c>
      <c r="E205">
        <f t="shared" si="37"/>
        <v>200183.23866149771</v>
      </c>
      <c r="F205">
        <f t="shared" si="38"/>
        <v>193.33880625845083</v>
      </c>
    </row>
    <row r="206" spans="1:6" x14ac:dyDescent="0.3">
      <c r="A206">
        <v>204</v>
      </c>
      <c r="B206" s="3">
        <f t="shared" si="39"/>
        <v>10456</v>
      </c>
      <c r="C206" s="3">
        <v>102.5</v>
      </c>
      <c r="D206">
        <f t="shared" si="40"/>
        <v>210192</v>
      </c>
      <c r="E206">
        <f t="shared" si="37"/>
        <v>210192.40059457262</v>
      </c>
      <c r="F206">
        <f t="shared" si="38"/>
        <v>201.02524866105588</v>
      </c>
    </row>
    <row r="207" spans="1:6" x14ac:dyDescent="0.3">
      <c r="A207">
        <v>205</v>
      </c>
      <c r="B207" s="3">
        <f t="shared" si="39"/>
        <v>10558.5</v>
      </c>
      <c r="C207" s="3">
        <v>103</v>
      </c>
      <c r="D207">
        <f t="shared" si="40"/>
        <v>220702</v>
      </c>
      <c r="E207">
        <f t="shared" si="37"/>
        <v>220702.02062430125</v>
      </c>
      <c r="F207">
        <f t="shared" si="38"/>
        <v>209.02779750911589</v>
      </c>
    </row>
    <row r="208" spans="1:6" x14ac:dyDescent="0.3">
      <c r="A208">
        <v>206</v>
      </c>
      <c r="B208" s="3">
        <f t="shared" si="39"/>
        <v>10661.5</v>
      </c>
      <c r="C208" s="3">
        <v>103.5</v>
      </c>
      <c r="D208">
        <f t="shared" si="40"/>
        <v>231737</v>
      </c>
      <c r="E208">
        <f t="shared" si="37"/>
        <v>231737.12165551633</v>
      </c>
      <c r="F208">
        <f t="shared" si="38"/>
        <v>217.3587206303053</v>
      </c>
    </row>
    <row r="209" spans="1:6" x14ac:dyDescent="0.3">
      <c r="A209">
        <v>207</v>
      </c>
      <c r="B209" s="3">
        <f t="shared" si="39"/>
        <v>10765</v>
      </c>
      <c r="C209" s="3">
        <v>104</v>
      </c>
      <c r="D209">
        <f t="shared" si="40"/>
        <v>243324</v>
      </c>
      <c r="E209">
        <f t="shared" si="37"/>
        <v>243323.97773829216</v>
      </c>
      <c r="F209">
        <f t="shared" si="38"/>
        <v>226.03251277287507</v>
      </c>
    </row>
    <row r="210" spans="1:6" x14ac:dyDescent="0.3">
      <c r="A210">
        <v>208</v>
      </c>
      <c r="B210" s="3">
        <f t="shared" si="39"/>
        <v>10869</v>
      </c>
      <c r="C210" s="3">
        <v>104.5</v>
      </c>
      <c r="D210">
        <f t="shared" si="40"/>
        <v>255490</v>
      </c>
      <c r="E210">
        <f t="shared" si="37"/>
        <v>255490.17662520678</v>
      </c>
      <c r="F210">
        <f t="shared" si="38"/>
        <v>235.06302327721039</v>
      </c>
    </row>
    <row r="211" spans="1:6" x14ac:dyDescent="0.3">
      <c r="A211">
        <v>209</v>
      </c>
      <c r="B211" s="3">
        <f t="shared" si="39"/>
        <v>10973.5</v>
      </c>
      <c r="C211" s="3">
        <v>105</v>
      </c>
      <c r="D211">
        <f t="shared" si="40"/>
        <v>268265</v>
      </c>
      <c r="E211">
        <f t="shared" si="37"/>
        <v>268264.68545646715</v>
      </c>
      <c r="F211">
        <f t="shared" si="38"/>
        <v>244.46621406114733</v>
      </c>
    </row>
    <row r="212" spans="1:6" x14ac:dyDescent="0.3">
      <c r="A212">
        <v>210</v>
      </c>
      <c r="B212" s="3">
        <f t="shared" si="39"/>
        <v>11078.5</v>
      </c>
      <c r="C212" s="3">
        <v>105.5</v>
      </c>
      <c r="D212">
        <f t="shared" si="40"/>
        <v>281678</v>
      </c>
      <c r="E212">
        <f t="shared" si="37"/>
        <v>281677.91972929053</v>
      </c>
      <c r="F212">
        <f t="shared" si="38"/>
        <v>254.25644265920479</v>
      </c>
    </row>
    <row r="213" spans="1:6" x14ac:dyDescent="0.3">
      <c r="A213">
        <v>211</v>
      </c>
      <c r="B213" s="3">
        <f t="shared" si="39"/>
        <v>11184</v>
      </c>
      <c r="C213" s="3">
        <v>106</v>
      </c>
      <c r="D213">
        <f t="shared" si="40"/>
        <v>295762</v>
      </c>
      <c r="E213">
        <f t="shared" si="37"/>
        <v>295761.81571575504</v>
      </c>
      <c r="F213">
        <f t="shared" si="38"/>
        <v>264.45100143061512</v>
      </c>
    </row>
    <row r="214" spans="1:6" x14ac:dyDescent="0.3">
      <c r="A214">
        <v>212</v>
      </c>
      <c r="B214" s="3">
        <f t="shared" si="39"/>
        <v>11290</v>
      </c>
      <c r="C214" s="3">
        <v>106.5</v>
      </c>
      <c r="D214">
        <f t="shared" si="40"/>
        <v>310550</v>
      </c>
      <c r="E214">
        <f t="shared" si="37"/>
        <v>310549.90650154284</v>
      </c>
      <c r="F214">
        <f t="shared" si="38"/>
        <v>275.06643046944197</v>
      </c>
    </row>
    <row r="215" spans="1:6" x14ac:dyDescent="0.3">
      <c r="A215">
        <v>213</v>
      </c>
      <c r="B215" s="3">
        <f t="shared" si="39"/>
        <v>11396.5</v>
      </c>
      <c r="C215" s="3">
        <v>107</v>
      </c>
      <c r="D215">
        <f t="shared" si="40"/>
        <v>326077</v>
      </c>
      <c r="E215">
        <f t="shared" si="37"/>
        <v>326077.40182661999</v>
      </c>
      <c r="F215">
        <f t="shared" si="38"/>
        <v>286.1203000921335</v>
      </c>
    </row>
    <row r="216" spans="1:6" x14ac:dyDescent="0.3">
      <c r="A216">
        <v>214</v>
      </c>
      <c r="B216" s="3">
        <f t="shared" si="39"/>
        <v>11503.5</v>
      </c>
      <c r="C216" s="3">
        <v>107.5</v>
      </c>
      <c r="D216">
        <f t="shared" si="40"/>
        <v>342381</v>
      </c>
      <c r="E216">
        <f t="shared" si="37"/>
        <v>342381.271917951</v>
      </c>
      <c r="F216">
        <f t="shared" si="38"/>
        <v>297.6320250358587</v>
      </c>
    </row>
    <row r="217" spans="1:6" x14ac:dyDescent="0.3">
      <c r="A217">
        <v>215</v>
      </c>
      <c r="B217" s="3">
        <f t="shared" si="39"/>
        <v>11611</v>
      </c>
      <c r="C217" s="3">
        <v>108</v>
      </c>
      <c r="D217">
        <f t="shared" si="40"/>
        <v>359500</v>
      </c>
      <c r="E217">
        <f t="shared" si="37"/>
        <v>359500.33551384858</v>
      </c>
      <c r="F217">
        <f t="shared" si="38"/>
        <v>309.62018775299288</v>
      </c>
    </row>
    <row r="218" spans="1:6" x14ac:dyDescent="0.3">
      <c r="A218">
        <v>216</v>
      </c>
      <c r="B218" s="3">
        <f t="shared" si="39"/>
        <v>11719</v>
      </c>
      <c r="C218" s="3">
        <v>108.5</v>
      </c>
      <c r="D218">
        <f t="shared" si="40"/>
        <v>377475</v>
      </c>
      <c r="E218">
        <f t="shared" si="37"/>
        <v>377475.35228954104</v>
      </c>
      <c r="F218">
        <f t="shared" si="38"/>
        <v>322.10512842392694</v>
      </c>
    </row>
    <row r="219" spans="1:6" x14ac:dyDescent="0.3">
      <c r="A219">
        <v>217</v>
      </c>
      <c r="B219" s="3">
        <f t="shared" si="39"/>
        <v>11827.5</v>
      </c>
      <c r="C219" s="3">
        <v>109</v>
      </c>
      <c r="D219">
        <f t="shared" si="40"/>
        <v>396349</v>
      </c>
      <c r="E219">
        <f t="shared" si="37"/>
        <v>396349.11990401812</v>
      </c>
      <c r="F219">
        <f t="shared" si="38"/>
        <v>335.10801099133374</v>
      </c>
    </row>
    <row r="220" spans="1:6" x14ac:dyDescent="0.3">
      <c r="A220">
        <v>218</v>
      </c>
      <c r="B220" s="3">
        <f t="shared" si="39"/>
        <v>11936.5</v>
      </c>
      <c r="C220" s="3">
        <v>109.5</v>
      </c>
      <c r="D220">
        <f t="shared" si="40"/>
        <v>416167</v>
      </c>
      <c r="E220">
        <f t="shared" si="37"/>
        <v>416166.57589921902</v>
      </c>
      <c r="F220">
        <f t="shared" si="38"/>
        <v>348.65077702844212</v>
      </c>
    </row>
    <row r="221" spans="1:6" x14ac:dyDescent="0.3">
      <c r="A221">
        <v>219</v>
      </c>
      <c r="B221" s="3">
        <f t="shared" si="39"/>
        <v>12046</v>
      </c>
      <c r="C221" s="3">
        <v>110</v>
      </c>
      <c r="D221">
        <f t="shared" si="40"/>
        <v>436975</v>
      </c>
      <c r="E221">
        <f t="shared" si="37"/>
        <v>436974.90469418</v>
      </c>
      <c r="F221">
        <f t="shared" si="38"/>
        <v>362.75527145940566</v>
      </c>
    </row>
    <row r="222" spans="1:6" x14ac:dyDescent="0.3">
      <c r="A222">
        <v>220</v>
      </c>
      <c r="B222" s="3">
        <f t="shared" si="39"/>
        <v>12156</v>
      </c>
      <c r="C222" s="3">
        <v>110.5</v>
      </c>
      <c r="D222">
        <f t="shared" si="40"/>
        <v>458824</v>
      </c>
      <c r="E222">
        <f t="shared" si="37"/>
        <v>458823.649928889</v>
      </c>
      <c r="F222">
        <f t="shared" si="38"/>
        <v>377.4465284633103</v>
      </c>
    </row>
    <row r="223" spans="1:6" x14ac:dyDescent="0.3">
      <c r="A223">
        <v>221</v>
      </c>
      <c r="B223" s="3">
        <f t="shared" si="39"/>
        <v>12266.5</v>
      </c>
      <c r="C223" s="3">
        <v>111</v>
      </c>
      <c r="D223">
        <f t="shared" si="40"/>
        <v>481765</v>
      </c>
      <c r="E223">
        <f t="shared" si="37"/>
        <v>481764.8324253335</v>
      </c>
      <c r="F223">
        <f t="shared" si="38"/>
        <v>392.74854277911379</v>
      </c>
    </row>
    <row r="224" spans="1:6" x14ac:dyDescent="0.3">
      <c r="A224">
        <v>222</v>
      </c>
      <c r="B224" s="3">
        <f t="shared" si="39"/>
        <v>12377.5</v>
      </c>
      <c r="C224" s="3">
        <v>111.5</v>
      </c>
      <c r="D224">
        <f t="shared" si="40"/>
        <v>505853</v>
      </c>
      <c r="E224">
        <f t="shared" si="37"/>
        <v>505853.0740466002</v>
      </c>
      <c r="F224">
        <f t="shared" si="38"/>
        <v>408.68753787113712</v>
      </c>
    </row>
    <row r="225" spans="1:6" x14ac:dyDescent="0.3">
      <c r="A225">
        <v>223</v>
      </c>
      <c r="B225" s="3">
        <f t="shared" si="39"/>
        <v>12489</v>
      </c>
      <c r="C225" s="3">
        <v>112</v>
      </c>
      <c r="D225">
        <f t="shared" si="40"/>
        <v>531146</v>
      </c>
      <c r="E225">
        <f t="shared" si="37"/>
        <v>531145.72774893022</v>
      </c>
      <c r="F225">
        <f t="shared" si="38"/>
        <v>425.29105612939384</v>
      </c>
    </row>
    <row r="226" spans="1:6" x14ac:dyDescent="0.3">
      <c r="A226">
        <v>224</v>
      </c>
      <c r="B226" s="3">
        <f t="shared" si="39"/>
        <v>12601</v>
      </c>
      <c r="C226" s="3">
        <v>112.5</v>
      </c>
      <c r="D226">
        <f t="shared" si="40"/>
        <v>557703</v>
      </c>
      <c r="E226">
        <f t="shared" si="37"/>
        <v>557703.01413637679</v>
      </c>
      <c r="F226">
        <f t="shared" si="38"/>
        <v>442.58630267439094</v>
      </c>
    </row>
    <row r="227" spans="1:6" x14ac:dyDescent="0.3">
      <c r="A227">
        <v>225</v>
      </c>
      <c r="B227" s="3">
        <f t="shared" si="39"/>
        <v>12713.5</v>
      </c>
      <c r="C227" s="3">
        <v>113</v>
      </c>
      <c r="D227">
        <f t="shared" si="40"/>
        <v>585588</v>
      </c>
      <c r="E227">
        <f t="shared" si="37"/>
        <v>585588.1648431957</v>
      </c>
      <c r="F227">
        <f t="shared" si="38"/>
        <v>460.60329570928542</v>
      </c>
    </row>
    <row r="228" spans="1:6" x14ac:dyDescent="0.3">
      <c r="A228">
        <v>226</v>
      </c>
      <c r="B228" s="3">
        <f t="shared" si="39"/>
        <v>12826.5</v>
      </c>
      <c r="C228" s="3">
        <v>113.5</v>
      </c>
      <c r="D228">
        <f t="shared" si="40"/>
        <v>614868</v>
      </c>
      <c r="E228">
        <f t="shared" si="37"/>
        <v>614867.57308535546</v>
      </c>
      <c r="F228">
        <f t="shared" si="38"/>
        <v>479.37317272833582</v>
      </c>
    </row>
    <row r="229" spans="1:6" x14ac:dyDescent="0.3">
      <c r="A229">
        <v>227</v>
      </c>
      <c r="B229" s="3">
        <f t="shared" si="39"/>
        <v>12940</v>
      </c>
      <c r="C229" s="3">
        <v>114</v>
      </c>
      <c r="D229">
        <f t="shared" si="40"/>
        <v>645611</v>
      </c>
      <c r="E229">
        <f t="shared" si="37"/>
        <v>645610.95173962321</v>
      </c>
      <c r="F229">
        <f t="shared" si="38"/>
        <v>498.92658423493043</v>
      </c>
    </row>
    <row r="230" spans="1:6" x14ac:dyDescent="0.3">
      <c r="A230">
        <v>228</v>
      </c>
      <c r="B230" s="3">
        <f t="shared" si="39"/>
        <v>13054</v>
      </c>
      <c r="C230" s="3">
        <v>114.5</v>
      </c>
      <c r="D230">
        <f t="shared" si="40"/>
        <v>677891</v>
      </c>
      <c r="E230">
        <f t="shared" si="37"/>
        <v>677891.49932660442</v>
      </c>
      <c r="F230">
        <f t="shared" si="38"/>
        <v>519.2975333231193</v>
      </c>
    </row>
    <row r="231" spans="1:6" x14ac:dyDescent="0.3">
      <c r="A231">
        <v>229</v>
      </c>
      <c r="B231" s="3">
        <f t="shared" si="39"/>
        <v>13168.5</v>
      </c>
      <c r="C231" s="3">
        <v>115</v>
      </c>
      <c r="D231">
        <f t="shared" si="40"/>
        <v>711786</v>
      </c>
      <c r="E231">
        <f t="shared" si="37"/>
        <v>711786.07429293462</v>
      </c>
      <c r="F231">
        <f t="shared" si="38"/>
        <v>540.52169951019482</v>
      </c>
    </row>
    <row r="232" spans="1:6" x14ac:dyDescent="0.3">
      <c r="A232">
        <v>230</v>
      </c>
      <c r="B232" s="3">
        <f t="shared" si="39"/>
        <v>13283.5</v>
      </c>
      <c r="C232" s="3">
        <v>115.5</v>
      </c>
      <c r="D232">
        <f t="shared" si="40"/>
        <v>747375</v>
      </c>
      <c r="E232">
        <f t="shared" si="37"/>
        <v>747375.37800758134</v>
      </c>
      <c r="F232">
        <f t="shared" si="38"/>
        <v>562.6340949298002</v>
      </c>
    </row>
    <row r="233" spans="1:6" x14ac:dyDescent="0.3">
      <c r="A233">
        <v>231</v>
      </c>
      <c r="B233" s="3">
        <f t="shared" si="39"/>
        <v>13399</v>
      </c>
      <c r="C233" s="3">
        <v>116</v>
      </c>
      <c r="D233">
        <f t="shared" si="40"/>
        <v>784744</v>
      </c>
      <c r="E233">
        <f t="shared" si="37"/>
        <v>784744.14690796041</v>
      </c>
      <c r="F233">
        <f t="shared" si="38"/>
        <v>585.6735577281886</v>
      </c>
    </row>
    <row r="234" spans="1:6" x14ac:dyDescent="0.3">
      <c r="A234">
        <v>232</v>
      </c>
      <c r="B234" s="3">
        <f t="shared" si="39"/>
        <v>13515</v>
      </c>
      <c r="C234" s="3">
        <v>116.5</v>
      </c>
      <c r="D234">
        <f t="shared" si="40"/>
        <v>823981</v>
      </c>
      <c r="E234">
        <f t="shared" si="37"/>
        <v>823981.35425335844</v>
      </c>
      <c r="F234">
        <f t="shared" si="38"/>
        <v>609.67887532371435</v>
      </c>
    </row>
    <row r="235" spans="1:6" x14ac:dyDescent="0.3">
      <c r="A235">
        <v>233</v>
      </c>
      <c r="B235" s="3">
        <f t="shared" si="39"/>
        <v>13631.5</v>
      </c>
      <c r="C235" s="3">
        <v>117</v>
      </c>
      <c r="D235">
        <f t="shared" si="40"/>
        <v>865180</v>
      </c>
      <c r="E235">
        <f t="shared" si="37"/>
        <v>865180.42196602642</v>
      </c>
      <c r="F235">
        <f t="shared" si="38"/>
        <v>634.69170670872609</v>
      </c>
    </row>
    <row r="236" spans="1:6" x14ac:dyDescent="0.3">
      <c r="A236">
        <v>234</v>
      </c>
      <c r="B236" s="3">
        <f t="shared" si="39"/>
        <v>13748.5</v>
      </c>
      <c r="C236" s="3">
        <v>117.5</v>
      </c>
      <c r="D236">
        <f t="shared" si="40"/>
        <v>908439</v>
      </c>
      <c r="E236">
        <f t="shared" si="37"/>
        <v>908439.44306432782</v>
      </c>
      <c r="F236">
        <f t="shared" si="38"/>
        <v>660.75499145361312</v>
      </c>
    </row>
    <row r="237" spans="1:6" x14ac:dyDescent="0.3">
      <c r="A237">
        <v>235</v>
      </c>
      <c r="B237" s="3">
        <f t="shared" si="39"/>
        <v>13866</v>
      </c>
      <c r="C237" s="3">
        <v>118</v>
      </c>
      <c r="D237">
        <f t="shared" si="40"/>
        <v>953861</v>
      </c>
      <c r="E237">
        <f t="shared" si="37"/>
        <v>953861.4152175443</v>
      </c>
      <c r="F237">
        <f t="shared" si="38"/>
        <v>687.91360161546231</v>
      </c>
    </row>
    <row r="238" spans="1:6" x14ac:dyDescent="0.3">
      <c r="A238">
        <v>236</v>
      </c>
      <c r="B238" s="3">
        <f t="shared" si="39"/>
        <v>13984</v>
      </c>
      <c r="C238" s="3">
        <v>118.5</v>
      </c>
      <c r="D238">
        <f t="shared" si="40"/>
        <v>1001554</v>
      </c>
      <c r="E238">
        <f t="shared" si="37"/>
        <v>1001554.4859784215</v>
      </c>
      <c r="F238">
        <f t="shared" si="38"/>
        <v>716.21424485125851</v>
      </c>
    </row>
    <row r="239" spans="1:6" x14ac:dyDescent="0.3">
      <c r="A239">
        <v>237</v>
      </c>
      <c r="B239" s="3">
        <f t="shared" si="39"/>
        <v>14102.5</v>
      </c>
      <c r="C239" s="3">
        <v>119</v>
      </c>
      <c r="D239">
        <f t="shared" si="40"/>
        <v>1051632</v>
      </c>
      <c r="E239">
        <f t="shared" si="37"/>
        <v>1051632.2102773427</v>
      </c>
      <c r="F239">
        <f t="shared" si="38"/>
        <v>745.70608048218401</v>
      </c>
    </row>
    <row r="240" spans="1:6" x14ac:dyDescent="0.3">
      <c r="A240">
        <v>238</v>
      </c>
      <c r="B240" s="3">
        <f t="shared" si="39"/>
        <v>14221.5</v>
      </c>
      <c r="C240" s="3">
        <v>119.5</v>
      </c>
      <c r="D240">
        <f t="shared" si="40"/>
        <v>1104214</v>
      </c>
      <c r="E240">
        <f t="shared" si="37"/>
        <v>1104213.8207912098</v>
      </c>
      <c r="F240">
        <f t="shared" si="38"/>
        <v>776.43989733853664</v>
      </c>
    </row>
    <row r="241" spans="1:6" x14ac:dyDescent="0.3">
      <c r="A241">
        <v>239</v>
      </c>
      <c r="B241" s="3">
        <f t="shared" si="39"/>
        <v>14341</v>
      </c>
      <c r="C241" s="3">
        <v>120</v>
      </c>
      <c r="D241">
        <f t="shared" si="40"/>
        <v>1159425</v>
      </c>
      <c r="E241">
        <f t="shared" si="37"/>
        <v>1159424.5118307704</v>
      </c>
      <c r="F241">
        <f t="shared" si="38"/>
        <v>808.46872603026293</v>
      </c>
    </row>
    <row r="242" spans="1:6" x14ac:dyDescent="0.3">
      <c r="A242">
        <v>240</v>
      </c>
      <c r="B242" s="3">
        <f t="shared" si="39"/>
        <v>14461</v>
      </c>
      <c r="C242" s="3">
        <v>120.5</v>
      </c>
      <c r="D242">
        <f t="shared" si="40"/>
        <v>1217396</v>
      </c>
      <c r="E242">
        <f t="shared" ref="E242:E286" si="41">E241*1.05</f>
        <v>1217395.7374223089</v>
      </c>
      <c r="F242">
        <f t="shared" si="38"/>
        <v>841.84772837286505</v>
      </c>
    </row>
    <row r="243" spans="1:6" x14ac:dyDescent="0.3">
      <c r="A243">
        <v>241</v>
      </c>
      <c r="B243" s="3">
        <f t="shared" si="39"/>
        <v>14581.5</v>
      </c>
      <c r="C243" s="3">
        <v>121</v>
      </c>
      <c r="D243">
        <f t="shared" si="40"/>
        <v>1278266</v>
      </c>
      <c r="E243">
        <f t="shared" si="41"/>
        <v>1278265.5242934243</v>
      </c>
      <c r="F243">
        <f t="shared" si="38"/>
        <v>876.63546274388773</v>
      </c>
    </row>
    <row r="244" spans="1:6" x14ac:dyDescent="0.3">
      <c r="A244">
        <v>242</v>
      </c>
      <c r="B244" s="3">
        <f t="shared" si="39"/>
        <v>14702.5</v>
      </c>
      <c r="C244" s="3">
        <v>121.5</v>
      </c>
      <c r="D244">
        <f t="shared" si="40"/>
        <v>1342179</v>
      </c>
      <c r="E244">
        <f t="shared" si="41"/>
        <v>1342178.8005080957</v>
      </c>
      <c r="F244">
        <f t="shared" si="38"/>
        <v>912.89168508757018</v>
      </c>
    </row>
    <row r="245" spans="1:6" x14ac:dyDescent="0.3">
      <c r="A245">
        <v>243</v>
      </c>
      <c r="B245" s="3">
        <f t="shared" si="39"/>
        <v>14824</v>
      </c>
      <c r="C245" s="3">
        <v>122</v>
      </c>
      <c r="D245">
        <f t="shared" si="40"/>
        <v>1409288</v>
      </c>
      <c r="E245">
        <f t="shared" si="41"/>
        <v>1409287.7405335004</v>
      </c>
      <c r="F245">
        <f t="shared" si="38"/>
        <v>950.67997841338365</v>
      </c>
    </row>
    <row r="246" spans="1:6" x14ac:dyDescent="0.3">
      <c r="A246">
        <v>244</v>
      </c>
      <c r="B246" s="3">
        <f t="shared" si="39"/>
        <v>14946</v>
      </c>
      <c r="C246" s="3">
        <v>122.5</v>
      </c>
      <c r="D246">
        <f t="shared" si="40"/>
        <v>1479752</v>
      </c>
      <c r="E246">
        <f t="shared" si="41"/>
        <v>1479752.1275601755</v>
      </c>
      <c r="F246">
        <f t="shared" si="38"/>
        <v>990.06556938311257</v>
      </c>
    </row>
    <row r="247" spans="1:6" x14ac:dyDescent="0.3">
      <c r="A247">
        <v>245</v>
      </c>
      <c r="B247" s="3">
        <f t="shared" si="39"/>
        <v>15068.5</v>
      </c>
      <c r="C247" s="3">
        <v>123</v>
      </c>
      <c r="D247">
        <f t="shared" si="40"/>
        <v>1553740</v>
      </c>
      <c r="E247">
        <f t="shared" si="41"/>
        <v>1553739.7339381843</v>
      </c>
      <c r="F247">
        <f t="shared" si="38"/>
        <v>1031.1178949464115</v>
      </c>
    </row>
    <row r="248" spans="1:6" x14ac:dyDescent="0.3">
      <c r="A248">
        <v>246</v>
      </c>
      <c r="B248" s="3">
        <f t="shared" si="39"/>
        <v>15191.5</v>
      </c>
      <c r="C248" s="3">
        <v>123.5</v>
      </c>
      <c r="D248">
        <f t="shared" si="40"/>
        <v>1631427</v>
      </c>
      <c r="E248">
        <f t="shared" si="41"/>
        <v>1631426.7206350935</v>
      </c>
      <c r="F248">
        <f t="shared" si="38"/>
        <v>1073.9077773755059</v>
      </c>
    </row>
    <row r="249" spans="1:6" x14ac:dyDescent="0.3">
      <c r="A249">
        <v>247</v>
      </c>
      <c r="B249" s="3">
        <f t="shared" si="39"/>
        <v>15315</v>
      </c>
      <c r="C249" s="3">
        <v>124</v>
      </c>
      <c r="D249">
        <f t="shared" si="40"/>
        <v>1712998</v>
      </c>
      <c r="E249">
        <f t="shared" si="41"/>
        <v>1712998.0566668482</v>
      </c>
      <c r="F249">
        <f t="shared" si="38"/>
        <v>1118.5099575579497</v>
      </c>
    </row>
    <row r="250" spans="1:6" x14ac:dyDescent="0.3">
      <c r="A250">
        <v>248</v>
      </c>
      <c r="B250" s="3">
        <f t="shared" si="39"/>
        <v>15439</v>
      </c>
      <c r="C250" s="3">
        <v>124.5</v>
      </c>
      <c r="D250">
        <f t="shared" si="40"/>
        <v>1798648</v>
      </c>
      <c r="E250">
        <f t="shared" si="41"/>
        <v>1798647.9595001908</v>
      </c>
      <c r="F250">
        <f t="shared" si="38"/>
        <v>1165.0029146965476</v>
      </c>
    </row>
    <row r="251" spans="1:6" x14ac:dyDescent="0.3">
      <c r="A251">
        <v>249</v>
      </c>
      <c r="B251" s="3">
        <f t="shared" si="39"/>
        <v>15563.5</v>
      </c>
      <c r="C251" s="3">
        <v>125</v>
      </c>
      <c r="D251">
        <f t="shared" si="40"/>
        <v>1888580</v>
      </c>
      <c r="E251">
        <f t="shared" si="41"/>
        <v>1888580.3574752004</v>
      </c>
      <c r="F251">
        <f t="shared" si="38"/>
        <v>1213.4674077167733</v>
      </c>
    </row>
    <row r="252" spans="1:6" x14ac:dyDescent="0.3">
      <c r="A252">
        <v>250</v>
      </c>
      <c r="B252" s="3">
        <f t="shared" si="39"/>
        <v>15688.5</v>
      </c>
      <c r="C252" s="3">
        <v>125.5</v>
      </c>
      <c r="D252">
        <f t="shared" si="40"/>
        <v>1983009</v>
      </c>
      <c r="E252">
        <f t="shared" si="41"/>
        <v>1983009.3753489605</v>
      </c>
      <c r="F252">
        <f t="shared" si="38"/>
        <v>1263.9889090735253</v>
      </c>
    </row>
    <row r="253" spans="1:6" x14ac:dyDescent="0.3">
      <c r="A253">
        <v>251</v>
      </c>
      <c r="B253" s="3">
        <f t="shared" si="39"/>
        <v>15814</v>
      </c>
      <c r="C253" s="3">
        <v>126</v>
      </c>
      <c r="D253">
        <f t="shared" si="40"/>
        <v>2082160</v>
      </c>
      <c r="E253">
        <f t="shared" si="41"/>
        <v>2082159.8441164086</v>
      </c>
      <c r="F253">
        <f t="shared" si="38"/>
        <v>1316.6561274819778</v>
      </c>
    </row>
    <row r="254" spans="1:6" x14ac:dyDescent="0.3">
      <c r="A254">
        <v>252</v>
      </c>
      <c r="B254" s="3">
        <f t="shared" si="39"/>
        <v>15940</v>
      </c>
      <c r="C254" s="3">
        <v>126.5</v>
      </c>
      <c r="D254">
        <f t="shared" si="40"/>
        <v>2186268</v>
      </c>
      <c r="E254">
        <f t="shared" si="41"/>
        <v>2186267.8363222294</v>
      </c>
      <c r="F254">
        <f t="shared" si="38"/>
        <v>1371.5608531994981</v>
      </c>
    </row>
    <row r="255" spans="1:6" x14ac:dyDescent="0.3">
      <c r="A255">
        <v>253</v>
      </c>
      <c r="B255" s="3">
        <f t="shared" si="39"/>
        <v>16066.5</v>
      </c>
      <c r="C255" s="3">
        <v>127</v>
      </c>
      <c r="D255">
        <f t="shared" si="40"/>
        <v>2295581</v>
      </c>
      <c r="E255">
        <f t="shared" si="41"/>
        <v>2295581.2281383411</v>
      </c>
      <c r="F255">
        <f t="shared" si="38"/>
        <v>1428.7996763451902</v>
      </c>
    </row>
    <row r="256" spans="1:6" x14ac:dyDescent="0.3">
      <c r="A256">
        <v>254</v>
      </c>
      <c r="B256" s="3">
        <f t="shared" si="39"/>
        <v>16193.5</v>
      </c>
      <c r="C256" s="3">
        <v>127.5</v>
      </c>
      <c r="D256">
        <f t="shared" si="40"/>
        <v>2410360</v>
      </c>
      <c r="E256">
        <f t="shared" si="41"/>
        <v>2410360.289545258</v>
      </c>
      <c r="F256">
        <f t="shared" si="38"/>
        <v>1488.4737703399512</v>
      </c>
    </row>
    <row r="257" spans="1:6" x14ac:dyDescent="0.3">
      <c r="A257">
        <v>255</v>
      </c>
      <c r="B257" s="3">
        <f t="shared" si="39"/>
        <v>16321</v>
      </c>
      <c r="C257" s="3">
        <v>128</v>
      </c>
      <c r="D257">
        <f t="shared" si="40"/>
        <v>2530878</v>
      </c>
      <c r="E257">
        <f t="shared" si="41"/>
        <v>2530878.3040225212</v>
      </c>
      <c r="F257">
        <f t="shared" si="38"/>
        <v>1550.6880705839103</v>
      </c>
    </row>
    <row r="258" spans="1:6" x14ac:dyDescent="0.3">
      <c r="A258">
        <v>256</v>
      </c>
      <c r="B258" s="3">
        <f t="shared" si="39"/>
        <v>16449</v>
      </c>
      <c r="C258" s="3">
        <v>128.5</v>
      </c>
      <c r="D258">
        <f t="shared" si="40"/>
        <v>2657422</v>
      </c>
      <c r="E258">
        <f t="shared" si="41"/>
        <v>2657422.2192236474</v>
      </c>
      <c r="F258">
        <f t="shared" si="38"/>
        <v>1615.5523132105295</v>
      </c>
    </row>
    <row r="259" spans="1:6" x14ac:dyDescent="0.3">
      <c r="A259">
        <v>257</v>
      </c>
      <c r="B259" s="3">
        <f t="shared" si="39"/>
        <v>16577.5</v>
      </c>
      <c r="C259" s="3">
        <v>129</v>
      </c>
      <c r="D259">
        <f t="shared" si="40"/>
        <v>2790293</v>
      </c>
      <c r="E259">
        <f t="shared" si="41"/>
        <v>2790293.3301848299</v>
      </c>
      <c r="F259">
        <f t="shared" ref="F259:F280" si="42">D259/(B259/10)</f>
        <v>1683.1808173729453</v>
      </c>
    </row>
    <row r="260" spans="1:6" x14ac:dyDescent="0.3">
      <c r="A260">
        <v>258</v>
      </c>
      <c r="B260" s="3">
        <f t="shared" ref="B260:B286" si="43">B259+C259</f>
        <v>16706.5</v>
      </c>
      <c r="C260" s="3">
        <v>129.5</v>
      </c>
      <c r="D260">
        <f t="shared" ref="D260:D286" si="44">ROUND(E260,0)</f>
        <v>2929808</v>
      </c>
      <c r="E260">
        <f t="shared" si="41"/>
        <v>2929807.9966940717</v>
      </c>
      <c r="F260">
        <f t="shared" si="42"/>
        <v>1753.6934726004847</v>
      </c>
    </row>
    <row r="261" spans="1:6" x14ac:dyDescent="0.3">
      <c r="A261">
        <v>259</v>
      </c>
      <c r="B261" s="3">
        <f t="shared" si="43"/>
        <v>16836</v>
      </c>
      <c r="C261" s="3">
        <v>130</v>
      </c>
      <c r="D261">
        <f t="shared" si="44"/>
        <v>3076298</v>
      </c>
      <c r="E261">
        <f t="shared" si="41"/>
        <v>3076298.3965287753</v>
      </c>
      <c r="F261">
        <f t="shared" si="42"/>
        <v>1827.2143026847234</v>
      </c>
    </row>
    <row r="262" spans="1:6" x14ac:dyDescent="0.3">
      <c r="A262">
        <v>260</v>
      </c>
      <c r="B262" s="3">
        <f t="shared" si="43"/>
        <v>16966</v>
      </c>
      <c r="C262" s="3">
        <v>130.5</v>
      </c>
      <c r="D262">
        <f t="shared" si="44"/>
        <v>3230113</v>
      </c>
      <c r="E262">
        <f t="shared" si="41"/>
        <v>3230113.3163552145</v>
      </c>
      <c r="F262">
        <f t="shared" si="42"/>
        <v>1903.8742190262881</v>
      </c>
    </row>
    <row r="263" spans="1:6" x14ac:dyDescent="0.3">
      <c r="A263">
        <v>261</v>
      </c>
      <c r="B263" s="3">
        <f t="shared" si="43"/>
        <v>17096.5</v>
      </c>
      <c r="C263" s="3">
        <v>131</v>
      </c>
      <c r="D263">
        <f t="shared" si="44"/>
        <v>3391619</v>
      </c>
      <c r="E263">
        <f t="shared" si="41"/>
        <v>3391618.9821729753</v>
      </c>
      <c r="F263">
        <f t="shared" si="42"/>
        <v>1983.8089667475799</v>
      </c>
    </row>
    <row r="264" spans="1:6" x14ac:dyDescent="0.3">
      <c r="A264">
        <v>262</v>
      </c>
      <c r="B264" s="3">
        <f t="shared" si="43"/>
        <v>17227.5</v>
      </c>
      <c r="C264" s="3">
        <v>131.5</v>
      </c>
      <c r="D264">
        <f t="shared" si="44"/>
        <v>3561200</v>
      </c>
      <c r="E264">
        <f t="shared" si="41"/>
        <v>3561199.9312816244</v>
      </c>
      <c r="F264">
        <f t="shared" si="42"/>
        <v>2067.1600638514005</v>
      </c>
    </row>
    <row r="265" spans="1:6" x14ac:dyDescent="0.3">
      <c r="A265">
        <v>263</v>
      </c>
      <c r="B265" s="3">
        <f t="shared" si="43"/>
        <v>17359</v>
      </c>
      <c r="C265" s="3">
        <v>132</v>
      </c>
      <c r="D265">
        <f t="shared" si="44"/>
        <v>3739260</v>
      </c>
      <c r="E265">
        <f t="shared" si="41"/>
        <v>3739259.9278457058</v>
      </c>
      <c r="F265">
        <f t="shared" si="42"/>
        <v>2154.0756956045852</v>
      </c>
    </row>
    <row r="266" spans="1:6" x14ac:dyDescent="0.3">
      <c r="A266">
        <v>264</v>
      </c>
      <c r="B266" s="3">
        <f t="shared" si="43"/>
        <v>17491</v>
      </c>
      <c r="C266" s="3">
        <v>132.5</v>
      </c>
      <c r="D266">
        <f t="shared" si="44"/>
        <v>3926223</v>
      </c>
      <c r="E266">
        <f t="shared" si="41"/>
        <v>3926222.9242379912</v>
      </c>
      <c r="F266">
        <f t="shared" si="42"/>
        <v>2244.7104225030016</v>
      </c>
    </row>
    <row r="267" spans="1:6" x14ac:dyDescent="0.3">
      <c r="A267">
        <v>265</v>
      </c>
      <c r="B267" s="3">
        <f t="shared" si="43"/>
        <v>17623.5</v>
      </c>
      <c r="C267" s="3">
        <v>133</v>
      </c>
      <c r="D267">
        <f t="shared" si="44"/>
        <v>4122534</v>
      </c>
      <c r="E267">
        <f t="shared" si="41"/>
        <v>4122534.070449891</v>
      </c>
      <c r="F267">
        <f t="shared" si="42"/>
        <v>2339.2254659971063</v>
      </c>
    </row>
    <row r="268" spans="1:6" x14ac:dyDescent="0.3">
      <c r="A268">
        <v>266</v>
      </c>
      <c r="B268" s="3">
        <f t="shared" si="43"/>
        <v>17756.5</v>
      </c>
      <c r="C268" s="3">
        <v>133.5</v>
      </c>
      <c r="D268">
        <f t="shared" si="44"/>
        <v>4328661</v>
      </c>
      <c r="E268">
        <f t="shared" si="41"/>
        <v>4328660.7739723856</v>
      </c>
      <c r="F268">
        <f t="shared" si="42"/>
        <v>2437.789541857911</v>
      </c>
    </row>
    <row r="269" spans="1:6" x14ac:dyDescent="0.3">
      <c r="A269">
        <v>267</v>
      </c>
      <c r="B269" s="3">
        <f t="shared" si="43"/>
        <v>17890</v>
      </c>
      <c r="C269" s="3">
        <v>134</v>
      </c>
      <c r="D269">
        <f t="shared" si="44"/>
        <v>4545094</v>
      </c>
      <c r="E269">
        <f t="shared" si="41"/>
        <v>4545093.8126710048</v>
      </c>
      <c r="F269">
        <f t="shared" si="42"/>
        <v>2540.5779765231973</v>
      </c>
    </row>
    <row r="270" spans="1:6" x14ac:dyDescent="0.3">
      <c r="A270">
        <v>268</v>
      </c>
      <c r="B270" s="3">
        <f t="shared" si="43"/>
        <v>18024</v>
      </c>
      <c r="C270" s="3">
        <v>134.5</v>
      </c>
      <c r="D270">
        <f t="shared" si="44"/>
        <v>4772349</v>
      </c>
      <c r="E270">
        <f t="shared" si="41"/>
        <v>4772348.5033045551</v>
      </c>
      <c r="F270">
        <f t="shared" si="42"/>
        <v>2647.7746338215711</v>
      </c>
    </row>
    <row r="271" spans="1:6" x14ac:dyDescent="0.3">
      <c r="A271">
        <v>269</v>
      </c>
      <c r="B271" s="3">
        <f t="shared" si="43"/>
        <v>18158.5</v>
      </c>
      <c r="C271" s="3">
        <v>135</v>
      </c>
      <c r="D271">
        <f t="shared" si="44"/>
        <v>5010966</v>
      </c>
      <c r="E271">
        <f t="shared" si="41"/>
        <v>5010965.9284697827</v>
      </c>
      <c r="F271">
        <f t="shared" si="42"/>
        <v>2759.5704491009719</v>
      </c>
    </row>
    <row r="272" spans="1:6" x14ac:dyDescent="0.3">
      <c r="A272">
        <v>270</v>
      </c>
      <c r="B272" s="3">
        <f t="shared" si="43"/>
        <v>18293.5</v>
      </c>
      <c r="C272" s="3">
        <v>135.5</v>
      </c>
      <c r="D272">
        <f t="shared" si="44"/>
        <v>5261514</v>
      </c>
      <c r="E272">
        <f t="shared" si="41"/>
        <v>5261514.2248932719</v>
      </c>
      <c r="F272">
        <f t="shared" si="42"/>
        <v>2876.1658512586441</v>
      </c>
    </row>
    <row r="273" spans="1:6" x14ac:dyDescent="0.3">
      <c r="A273">
        <v>271</v>
      </c>
      <c r="B273" s="3">
        <f t="shared" si="43"/>
        <v>18429</v>
      </c>
      <c r="C273" s="3">
        <v>136</v>
      </c>
      <c r="D273">
        <f t="shared" si="44"/>
        <v>5524590</v>
      </c>
      <c r="E273">
        <f t="shared" si="41"/>
        <v>5524589.9361379361</v>
      </c>
      <c r="F273">
        <f t="shared" si="42"/>
        <v>2997.7698193065276</v>
      </c>
    </row>
    <row r="274" spans="1:6" x14ac:dyDescent="0.3">
      <c r="A274">
        <v>272</v>
      </c>
      <c r="B274" s="3">
        <f t="shared" si="43"/>
        <v>18565</v>
      </c>
      <c r="C274" s="3">
        <v>136.5</v>
      </c>
      <c r="D274">
        <f t="shared" si="44"/>
        <v>5800819</v>
      </c>
      <c r="E274">
        <f t="shared" si="41"/>
        <v>5800819.4329448333</v>
      </c>
      <c r="F274">
        <f t="shared" si="42"/>
        <v>3124.5995152168057</v>
      </c>
    </row>
    <row r="275" spans="1:6" x14ac:dyDescent="0.3">
      <c r="A275">
        <v>273</v>
      </c>
      <c r="B275" s="3">
        <f t="shared" si="43"/>
        <v>18701.5</v>
      </c>
      <c r="C275" s="3">
        <v>137</v>
      </c>
      <c r="D275">
        <f t="shared" si="44"/>
        <v>6090860</v>
      </c>
      <c r="E275">
        <f t="shared" si="41"/>
        <v>6090860.4045920754</v>
      </c>
      <c r="F275">
        <f t="shared" si="42"/>
        <v>3256.883137716226</v>
      </c>
    </row>
    <row r="276" spans="1:6" x14ac:dyDescent="0.3">
      <c r="A276">
        <v>274</v>
      </c>
      <c r="B276" s="3">
        <f t="shared" si="43"/>
        <v>18838.5</v>
      </c>
      <c r="C276" s="3">
        <v>137.5</v>
      </c>
      <c r="D276">
        <f t="shared" si="44"/>
        <v>6395403</v>
      </c>
      <c r="E276">
        <f t="shared" si="41"/>
        <v>6395403.4248216795</v>
      </c>
      <c r="F276">
        <f t="shared" si="42"/>
        <v>3394.8578708495902</v>
      </c>
    </row>
    <row r="277" spans="1:6" x14ac:dyDescent="0.3">
      <c r="A277">
        <v>275</v>
      </c>
      <c r="B277" s="3">
        <f t="shared" si="43"/>
        <v>18976</v>
      </c>
      <c r="C277" s="3">
        <v>138</v>
      </c>
      <c r="D277">
        <f t="shared" si="44"/>
        <v>6715174</v>
      </c>
      <c r="E277">
        <f t="shared" si="41"/>
        <v>6715173.5960627636</v>
      </c>
      <c r="F277">
        <f t="shared" si="42"/>
        <v>3538.7721332209107</v>
      </c>
    </row>
    <row r="278" spans="1:6" x14ac:dyDescent="0.3">
      <c r="A278">
        <v>276</v>
      </c>
      <c r="B278" s="3">
        <f t="shared" si="43"/>
        <v>19114</v>
      </c>
      <c r="C278" s="3">
        <v>138.5</v>
      </c>
      <c r="D278">
        <f t="shared" si="44"/>
        <v>7050932</v>
      </c>
      <c r="E278">
        <f t="shared" si="41"/>
        <v>7050932.2758659022</v>
      </c>
      <c r="F278">
        <f t="shared" si="42"/>
        <v>3688.8835408601026</v>
      </c>
    </row>
    <row r="279" spans="1:6" x14ac:dyDescent="0.3">
      <c r="A279">
        <v>277</v>
      </c>
      <c r="B279" s="3">
        <f t="shared" si="43"/>
        <v>19252.5</v>
      </c>
      <c r="C279" s="3">
        <v>139</v>
      </c>
      <c r="D279">
        <f t="shared" si="44"/>
        <v>7403479</v>
      </c>
      <c r="E279">
        <f t="shared" si="41"/>
        <v>7403478.889659198</v>
      </c>
      <c r="F279">
        <f t="shared" si="42"/>
        <v>3845.4637060122063</v>
      </c>
    </row>
    <row r="280" spans="1:6" x14ac:dyDescent="0.3">
      <c r="A280">
        <v>278</v>
      </c>
      <c r="B280" s="3">
        <f t="shared" si="43"/>
        <v>19391.5</v>
      </c>
      <c r="C280" s="3">
        <v>139.5</v>
      </c>
      <c r="D280">
        <f t="shared" si="44"/>
        <v>7773653</v>
      </c>
      <c r="E280">
        <f t="shared" si="41"/>
        <v>7773652.8341421578</v>
      </c>
      <c r="F280">
        <f t="shared" si="42"/>
        <v>4008.7940592527652</v>
      </c>
    </row>
    <row r="281" spans="1:6" x14ac:dyDescent="0.3">
      <c r="A281">
        <v>279</v>
      </c>
      <c r="B281" s="3">
        <f t="shared" si="43"/>
        <v>19531</v>
      </c>
      <c r="C281" s="3">
        <v>140</v>
      </c>
      <c r="D281">
        <f t="shared" si="44"/>
        <v>8162335</v>
      </c>
      <c r="E281">
        <f t="shared" si="41"/>
        <v>8162335.4758492662</v>
      </c>
      <c r="F281">
        <f>D281/(B281/10)</f>
        <v>4179.1690133633711</v>
      </c>
    </row>
    <row r="282" spans="1:6" x14ac:dyDescent="0.3">
      <c r="A282">
        <v>280</v>
      </c>
      <c r="B282" s="3">
        <f t="shared" si="43"/>
        <v>19671</v>
      </c>
      <c r="C282" s="3">
        <v>140.5</v>
      </c>
      <c r="D282">
        <f t="shared" si="44"/>
        <v>8570452</v>
      </c>
      <c r="E282">
        <f t="shared" si="41"/>
        <v>8570452.2496417295</v>
      </c>
      <c r="F282">
        <f t="shared" ref="F282:F286" si="45">D282/(B282/10)</f>
        <v>4356.8969549082403</v>
      </c>
    </row>
    <row r="283" spans="1:6" x14ac:dyDescent="0.3">
      <c r="A283">
        <v>281</v>
      </c>
      <c r="B283" s="3">
        <f t="shared" si="43"/>
        <v>19811.5</v>
      </c>
      <c r="C283" s="3">
        <v>141</v>
      </c>
      <c r="D283">
        <f t="shared" si="44"/>
        <v>8998975</v>
      </c>
      <c r="E283">
        <f t="shared" si="41"/>
        <v>8998974.8621238172</v>
      </c>
      <c r="F283">
        <f t="shared" si="45"/>
        <v>4542.2986649168406</v>
      </c>
    </row>
    <row r="284" spans="1:6" x14ac:dyDescent="0.3">
      <c r="A284">
        <v>282</v>
      </c>
      <c r="B284" s="3">
        <f t="shared" si="43"/>
        <v>19952.5</v>
      </c>
      <c r="C284" s="3">
        <v>141.5</v>
      </c>
      <c r="D284">
        <f t="shared" si="44"/>
        <v>9448924</v>
      </c>
      <c r="E284">
        <f t="shared" si="41"/>
        <v>9448923.6052300092</v>
      </c>
      <c r="F284">
        <f t="shared" si="45"/>
        <v>4735.7093096103245</v>
      </c>
    </row>
    <row r="285" spans="1:6" x14ac:dyDescent="0.3">
      <c r="A285">
        <v>283</v>
      </c>
      <c r="B285" s="3">
        <f t="shared" si="43"/>
        <v>20094</v>
      </c>
      <c r="C285" s="3">
        <v>142</v>
      </c>
      <c r="D285">
        <f t="shared" si="44"/>
        <v>9921370</v>
      </c>
      <c r="E285">
        <f t="shared" si="41"/>
        <v>9921369.7854915094</v>
      </c>
      <c r="F285">
        <f t="shared" si="45"/>
        <v>4937.4788494077829</v>
      </c>
    </row>
    <row r="286" spans="1:6" x14ac:dyDescent="0.3">
      <c r="A286">
        <v>284</v>
      </c>
      <c r="B286" s="3">
        <f t="shared" si="43"/>
        <v>20236</v>
      </c>
      <c r="C286" s="3">
        <v>142.5</v>
      </c>
      <c r="D286">
        <f t="shared" si="44"/>
        <v>10417438</v>
      </c>
      <c r="E286">
        <f t="shared" si="41"/>
        <v>10417438.274766086</v>
      </c>
      <c r="F286">
        <f t="shared" si="45"/>
        <v>5147.9729195493182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5"/>
  <sheetViews>
    <sheetView tabSelected="1" workbookViewId="0">
      <selection activeCell="F19" sqref="F19"/>
    </sheetView>
  </sheetViews>
  <sheetFormatPr defaultRowHeight="16.5" x14ac:dyDescent="0.3"/>
  <cols>
    <col min="4" max="4" width="10" customWidth="1"/>
    <col min="5" max="5" width="11.25" customWidth="1"/>
    <col min="6" max="6" width="14.375" customWidth="1"/>
    <col min="14" max="14" width="18.625" bestFit="1" customWidth="1"/>
    <col min="15" max="15" width="15.125" bestFit="1" customWidth="1"/>
  </cols>
  <sheetData>
    <row r="1" spans="1:16" x14ac:dyDescent="0.3">
      <c r="A1" t="s">
        <v>4</v>
      </c>
      <c r="B1" t="s">
        <v>9</v>
      </c>
      <c r="C1" t="s">
        <v>5</v>
      </c>
      <c r="D1" t="s">
        <v>6</v>
      </c>
      <c r="E1" t="s">
        <v>8</v>
      </c>
      <c r="K1" t="s">
        <v>0</v>
      </c>
      <c r="L1" t="s">
        <v>22</v>
      </c>
      <c r="M1" t="s">
        <v>18</v>
      </c>
      <c r="N1" t="s">
        <v>21</v>
      </c>
      <c r="O1" t="s">
        <v>1</v>
      </c>
      <c r="P1" t="s">
        <v>10</v>
      </c>
    </row>
    <row r="2" spans="1:16" x14ac:dyDescent="0.3">
      <c r="A2">
        <v>0</v>
      </c>
      <c r="B2" t="s">
        <v>56</v>
      </c>
      <c r="C2">
        <v>1</v>
      </c>
      <c r="D2">
        <v>5</v>
      </c>
      <c r="F2" t="s">
        <v>73</v>
      </c>
      <c r="K2">
        <v>0</v>
      </c>
      <c r="L2" s="2">
        <v>1</v>
      </c>
      <c r="M2" s="3">
        <v>0.5</v>
      </c>
      <c r="N2">
        <v>10</v>
      </c>
      <c r="O2">
        <v>10</v>
      </c>
      <c r="P2">
        <f>N2/(L2/10)</f>
        <v>100</v>
      </c>
    </row>
    <row r="3" spans="1:16" x14ac:dyDescent="0.3">
      <c r="A3">
        <v>1</v>
      </c>
      <c r="B3" t="s">
        <v>57</v>
      </c>
      <c r="F3" t="s">
        <v>74</v>
      </c>
      <c r="K3">
        <v>1</v>
      </c>
      <c r="L3" s="2">
        <f>L2+M2</f>
        <v>1.5</v>
      </c>
      <c r="M3" s="3">
        <v>1</v>
      </c>
      <c r="N3">
        <f>ROUND(O3,0)</f>
        <v>11</v>
      </c>
      <c r="O3">
        <f>N2*1.05</f>
        <v>10.5</v>
      </c>
      <c r="P3">
        <f t="shared" ref="P3:P11" si="0">N3/(L3/10)</f>
        <v>73.333333333333343</v>
      </c>
    </row>
    <row r="4" spans="1:16" x14ac:dyDescent="0.3">
      <c r="A4">
        <v>2</v>
      </c>
      <c r="B4" t="s">
        <v>58</v>
      </c>
      <c r="F4" t="s">
        <v>75</v>
      </c>
      <c r="K4">
        <v>2</v>
      </c>
      <c r="L4" s="2">
        <f>L3+M3</f>
        <v>2.5</v>
      </c>
      <c r="M4" s="3">
        <v>1.5</v>
      </c>
      <c r="N4">
        <f t="shared" ref="N4:N12" si="1">ROUND(O4,0)</f>
        <v>11</v>
      </c>
      <c r="O4">
        <f>O3*1.05</f>
        <v>11.025</v>
      </c>
      <c r="P4">
        <f t="shared" si="0"/>
        <v>44</v>
      </c>
    </row>
    <row r="5" spans="1:16" x14ac:dyDescent="0.3">
      <c r="A5">
        <v>3</v>
      </c>
      <c r="B5" t="s">
        <v>59</v>
      </c>
      <c r="F5" t="s">
        <v>76</v>
      </c>
      <c r="K5">
        <v>3</v>
      </c>
      <c r="L5" s="2">
        <f t="shared" ref="L5:L67" si="2">L4+M4</f>
        <v>4</v>
      </c>
      <c r="M5" s="3">
        <v>2</v>
      </c>
      <c r="N5">
        <f t="shared" si="1"/>
        <v>12</v>
      </c>
      <c r="O5">
        <f t="shared" ref="O5:O12" si="3">O4*1.05</f>
        <v>11.576250000000002</v>
      </c>
      <c r="P5">
        <f t="shared" si="0"/>
        <v>30</v>
      </c>
    </row>
    <row r="6" spans="1:16" x14ac:dyDescent="0.3">
      <c r="A6">
        <v>4</v>
      </c>
      <c r="B6" t="s">
        <v>60</v>
      </c>
      <c r="F6" t="s">
        <v>77</v>
      </c>
      <c r="K6">
        <v>4</v>
      </c>
      <c r="L6" s="2">
        <f t="shared" si="2"/>
        <v>6</v>
      </c>
      <c r="M6" s="3">
        <v>2.5</v>
      </c>
      <c r="N6">
        <f t="shared" si="1"/>
        <v>12</v>
      </c>
      <c r="O6">
        <f>O5*1.05</f>
        <v>12.155062500000001</v>
      </c>
      <c r="P6">
        <f t="shared" si="0"/>
        <v>20</v>
      </c>
    </row>
    <row r="7" spans="1:16" x14ac:dyDescent="0.3">
      <c r="A7">
        <v>5</v>
      </c>
      <c r="B7" t="s">
        <v>61</v>
      </c>
      <c r="F7" t="s">
        <v>78</v>
      </c>
      <c r="K7">
        <v>5</v>
      </c>
      <c r="L7" s="2">
        <f t="shared" si="2"/>
        <v>8.5</v>
      </c>
      <c r="M7" s="3">
        <v>3</v>
      </c>
      <c r="N7">
        <f t="shared" si="1"/>
        <v>13</v>
      </c>
      <c r="O7">
        <f t="shared" si="3"/>
        <v>12.762815625000002</v>
      </c>
      <c r="P7">
        <f t="shared" si="0"/>
        <v>15.294117647058824</v>
      </c>
    </row>
    <row r="8" spans="1:16" x14ac:dyDescent="0.3">
      <c r="A8">
        <v>6</v>
      </c>
      <c r="B8" t="s">
        <v>62</v>
      </c>
      <c r="F8" t="s">
        <v>79</v>
      </c>
      <c r="K8">
        <v>6</v>
      </c>
      <c r="L8" s="2">
        <f t="shared" si="2"/>
        <v>11.5</v>
      </c>
      <c r="M8" s="3">
        <v>3.5</v>
      </c>
      <c r="N8">
        <f t="shared" si="1"/>
        <v>13</v>
      </c>
      <c r="O8">
        <f t="shared" si="3"/>
        <v>13.400956406250003</v>
      </c>
      <c r="P8">
        <f t="shared" si="0"/>
        <v>11.304347826086957</v>
      </c>
    </row>
    <row r="9" spans="1:16" x14ac:dyDescent="0.3">
      <c r="A9">
        <v>7</v>
      </c>
      <c r="B9" t="s">
        <v>63</v>
      </c>
      <c r="F9" t="s">
        <v>80</v>
      </c>
      <c r="K9">
        <v>7</v>
      </c>
      <c r="L9" s="2">
        <f t="shared" si="2"/>
        <v>15</v>
      </c>
      <c r="M9" s="3">
        <v>4</v>
      </c>
      <c r="N9">
        <f t="shared" si="1"/>
        <v>14</v>
      </c>
      <c r="O9">
        <f t="shared" si="3"/>
        <v>14.071004226562504</v>
      </c>
      <c r="P9">
        <f t="shared" si="0"/>
        <v>9.3333333333333339</v>
      </c>
    </row>
    <row r="10" spans="1:16" x14ac:dyDescent="0.3">
      <c r="A10">
        <v>8</v>
      </c>
      <c r="B10" t="s">
        <v>64</v>
      </c>
      <c r="F10" t="s">
        <v>81</v>
      </c>
      <c r="K10">
        <v>8</v>
      </c>
      <c r="L10" s="2">
        <f t="shared" si="2"/>
        <v>19</v>
      </c>
      <c r="M10" s="3">
        <v>4.5</v>
      </c>
      <c r="N10">
        <f t="shared" si="1"/>
        <v>15</v>
      </c>
      <c r="O10">
        <f t="shared" si="3"/>
        <v>14.774554437890631</v>
      </c>
      <c r="P10">
        <f t="shared" si="0"/>
        <v>7.8947368421052637</v>
      </c>
    </row>
    <row r="11" spans="1:16" x14ac:dyDescent="0.3">
      <c r="A11">
        <v>9</v>
      </c>
      <c r="B11" t="s">
        <v>65</v>
      </c>
      <c r="F11" t="s">
        <v>82</v>
      </c>
      <c r="K11">
        <v>9</v>
      </c>
      <c r="L11" s="2">
        <f t="shared" si="2"/>
        <v>23.5</v>
      </c>
      <c r="M11" s="3">
        <v>5</v>
      </c>
      <c r="N11">
        <f t="shared" si="1"/>
        <v>16</v>
      </c>
      <c r="O11">
        <f t="shared" si="3"/>
        <v>15.513282159785163</v>
      </c>
      <c r="P11">
        <f t="shared" si="0"/>
        <v>6.8085106382978724</v>
      </c>
    </row>
    <row r="12" spans="1:16" x14ac:dyDescent="0.3">
      <c r="A12">
        <v>10</v>
      </c>
      <c r="B12" t="s">
        <v>66</v>
      </c>
      <c r="F12" t="s">
        <v>83</v>
      </c>
      <c r="K12">
        <v>10</v>
      </c>
      <c r="L12" s="2">
        <f t="shared" si="2"/>
        <v>28.5</v>
      </c>
      <c r="M12" s="3">
        <v>5.5</v>
      </c>
      <c r="N12">
        <f t="shared" si="1"/>
        <v>16</v>
      </c>
      <c r="O12">
        <f t="shared" si="3"/>
        <v>16.288946267774421</v>
      </c>
      <c r="P12">
        <f>N12/(L12/10)</f>
        <v>5.6140350877192979</v>
      </c>
    </row>
    <row r="13" spans="1:16" x14ac:dyDescent="0.3">
      <c r="A13">
        <v>11</v>
      </c>
      <c r="B13" t="s">
        <v>67</v>
      </c>
      <c r="F13" t="s">
        <v>84</v>
      </c>
      <c r="K13">
        <v>11</v>
      </c>
      <c r="L13" s="2">
        <f t="shared" si="2"/>
        <v>34</v>
      </c>
      <c r="M13" s="3">
        <v>6</v>
      </c>
    </row>
    <row r="14" spans="1:16" x14ac:dyDescent="0.3">
      <c r="A14">
        <v>12</v>
      </c>
      <c r="B14" t="s">
        <v>68</v>
      </c>
      <c r="F14" t="s">
        <v>85</v>
      </c>
      <c r="K14">
        <v>12</v>
      </c>
      <c r="L14" s="2">
        <f t="shared" si="2"/>
        <v>40</v>
      </c>
      <c r="M14" s="3">
        <v>6.5</v>
      </c>
    </row>
    <row r="15" spans="1:16" x14ac:dyDescent="0.3">
      <c r="A15">
        <v>13</v>
      </c>
      <c r="B15" t="s">
        <v>69</v>
      </c>
      <c r="F15" t="s">
        <v>86</v>
      </c>
      <c r="K15">
        <v>13</v>
      </c>
      <c r="L15" s="2">
        <f t="shared" si="2"/>
        <v>46.5</v>
      </c>
      <c r="M15" s="3">
        <v>7</v>
      </c>
    </row>
    <row r="16" spans="1:16" x14ac:dyDescent="0.3">
      <c r="A16">
        <v>14</v>
      </c>
      <c r="B16" t="s">
        <v>70</v>
      </c>
      <c r="F16" t="s">
        <v>87</v>
      </c>
      <c r="K16">
        <v>14</v>
      </c>
      <c r="L16" s="2">
        <f t="shared" si="2"/>
        <v>53.5</v>
      </c>
      <c r="M16" s="3">
        <v>7.5</v>
      </c>
    </row>
    <row r="17" spans="1:13" x14ac:dyDescent="0.3">
      <c r="A17">
        <v>15</v>
      </c>
      <c r="B17" t="s">
        <v>71</v>
      </c>
      <c r="F17" t="s">
        <v>88</v>
      </c>
      <c r="K17">
        <v>15</v>
      </c>
      <c r="L17" s="2">
        <f t="shared" si="2"/>
        <v>61</v>
      </c>
      <c r="M17" s="3">
        <v>8</v>
      </c>
    </row>
    <row r="18" spans="1:13" x14ac:dyDescent="0.3">
      <c r="A18">
        <v>16</v>
      </c>
      <c r="B18" t="s">
        <v>72</v>
      </c>
      <c r="F18" t="s">
        <v>89</v>
      </c>
      <c r="K18">
        <v>16</v>
      </c>
      <c r="L18" s="2">
        <f t="shared" si="2"/>
        <v>69</v>
      </c>
      <c r="M18" s="3">
        <v>8.5</v>
      </c>
    </row>
    <row r="19" spans="1:13" x14ac:dyDescent="0.3">
      <c r="A19">
        <v>17</v>
      </c>
      <c r="K19">
        <v>17</v>
      </c>
      <c r="L19" s="2">
        <f t="shared" si="2"/>
        <v>77.5</v>
      </c>
      <c r="M19" s="3">
        <v>9</v>
      </c>
    </row>
    <row r="20" spans="1:13" x14ac:dyDescent="0.3">
      <c r="A20">
        <v>18</v>
      </c>
      <c r="K20">
        <v>18</v>
      </c>
      <c r="L20" s="2">
        <f t="shared" si="2"/>
        <v>86.5</v>
      </c>
      <c r="M20" s="3">
        <v>9.5</v>
      </c>
    </row>
    <row r="21" spans="1:13" x14ac:dyDescent="0.3">
      <c r="A21">
        <v>19</v>
      </c>
      <c r="K21">
        <v>19</v>
      </c>
      <c r="L21" s="2">
        <f t="shared" si="2"/>
        <v>96</v>
      </c>
      <c r="M21" s="3">
        <v>10</v>
      </c>
    </row>
    <row r="22" spans="1:13" x14ac:dyDescent="0.3">
      <c r="A22">
        <v>20</v>
      </c>
      <c r="K22">
        <v>20</v>
      </c>
      <c r="L22" s="2">
        <f t="shared" si="2"/>
        <v>106</v>
      </c>
      <c r="M22" s="3">
        <v>10.5</v>
      </c>
    </row>
    <row r="23" spans="1:13" x14ac:dyDescent="0.3">
      <c r="A23">
        <v>21</v>
      </c>
      <c r="K23">
        <v>21</v>
      </c>
      <c r="L23" s="2">
        <f t="shared" si="2"/>
        <v>116.5</v>
      </c>
      <c r="M23" s="3">
        <v>11</v>
      </c>
    </row>
    <row r="24" spans="1:13" x14ac:dyDescent="0.3">
      <c r="A24">
        <v>22</v>
      </c>
      <c r="K24">
        <v>22</v>
      </c>
      <c r="L24" s="2">
        <f t="shared" si="2"/>
        <v>127.5</v>
      </c>
      <c r="M24" s="3">
        <v>11.5</v>
      </c>
    </row>
    <row r="25" spans="1:13" x14ac:dyDescent="0.3">
      <c r="A25">
        <v>23</v>
      </c>
      <c r="K25">
        <v>23</v>
      </c>
      <c r="L25" s="2">
        <f t="shared" si="2"/>
        <v>139</v>
      </c>
      <c r="M25" s="3">
        <v>12</v>
      </c>
    </row>
    <row r="26" spans="1:13" x14ac:dyDescent="0.3">
      <c r="A26">
        <v>24</v>
      </c>
      <c r="K26">
        <v>24</v>
      </c>
      <c r="L26" s="2">
        <f t="shared" si="2"/>
        <v>151</v>
      </c>
      <c r="M26" s="3">
        <v>12.5</v>
      </c>
    </row>
    <row r="27" spans="1:13" x14ac:dyDescent="0.3">
      <c r="A27">
        <v>25</v>
      </c>
      <c r="K27">
        <v>25</v>
      </c>
      <c r="L27" s="2">
        <f t="shared" si="2"/>
        <v>163.5</v>
      </c>
      <c r="M27" s="3">
        <v>13</v>
      </c>
    </row>
    <row r="28" spans="1:13" x14ac:dyDescent="0.3">
      <c r="A28">
        <v>26</v>
      </c>
      <c r="K28">
        <v>26</v>
      </c>
      <c r="L28" s="2">
        <f t="shared" si="2"/>
        <v>176.5</v>
      </c>
      <c r="M28" s="3">
        <v>13.5</v>
      </c>
    </row>
    <row r="29" spans="1:13" x14ac:dyDescent="0.3">
      <c r="A29">
        <v>27</v>
      </c>
      <c r="K29">
        <v>27</v>
      </c>
      <c r="L29" s="2">
        <f t="shared" si="2"/>
        <v>190</v>
      </c>
      <c r="M29" s="3">
        <v>14</v>
      </c>
    </row>
    <row r="30" spans="1:13" x14ac:dyDescent="0.3">
      <c r="A30">
        <v>28</v>
      </c>
      <c r="K30">
        <v>28</v>
      </c>
      <c r="L30" s="2">
        <f t="shared" si="2"/>
        <v>204</v>
      </c>
      <c r="M30" s="3">
        <v>14.5</v>
      </c>
    </row>
    <row r="31" spans="1:13" x14ac:dyDescent="0.3">
      <c r="A31">
        <v>29</v>
      </c>
      <c r="K31">
        <v>29</v>
      </c>
      <c r="L31" s="2">
        <f t="shared" si="2"/>
        <v>218.5</v>
      </c>
      <c r="M31" s="3">
        <v>15</v>
      </c>
    </row>
    <row r="32" spans="1:13" x14ac:dyDescent="0.3">
      <c r="A32">
        <v>30</v>
      </c>
      <c r="K32">
        <v>30</v>
      </c>
      <c r="L32" s="2">
        <f t="shared" si="2"/>
        <v>233.5</v>
      </c>
      <c r="M32" s="3">
        <v>15.5</v>
      </c>
    </row>
    <row r="33" spans="1:13" x14ac:dyDescent="0.3">
      <c r="A33">
        <v>31</v>
      </c>
      <c r="K33">
        <v>31</v>
      </c>
      <c r="L33" s="2">
        <f t="shared" si="2"/>
        <v>249</v>
      </c>
      <c r="M33" s="3">
        <v>16</v>
      </c>
    </row>
    <row r="34" spans="1:13" x14ac:dyDescent="0.3">
      <c r="A34">
        <v>32</v>
      </c>
      <c r="K34">
        <v>32</v>
      </c>
      <c r="L34" s="2">
        <f t="shared" si="2"/>
        <v>265</v>
      </c>
      <c r="M34" s="3">
        <v>16.5</v>
      </c>
    </row>
    <row r="35" spans="1:13" x14ac:dyDescent="0.3">
      <c r="K35">
        <v>33</v>
      </c>
      <c r="L35" s="2">
        <f t="shared" si="2"/>
        <v>281.5</v>
      </c>
      <c r="M35" s="3">
        <v>17</v>
      </c>
    </row>
    <row r="36" spans="1:13" x14ac:dyDescent="0.3">
      <c r="K36">
        <v>34</v>
      </c>
      <c r="L36" s="2">
        <f t="shared" si="2"/>
        <v>298.5</v>
      </c>
      <c r="M36" s="3">
        <v>17.5</v>
      </c>
    </row>
    <row r="37" spans="1:13" x14ac:dyDescent="0.3">
      <c r="K37">
        <v>35</v>
      </c>
      <c r="L37" s="2">
        <f t="shared" si="2"/>
        <v>316</v>
      </c>
      <c r="M37" s="3">
        <v>18</v>
      </c>
    </row>
    <row r="38" spans="1:13" x14ac:dyDescent="0.3">
      <c r="K38">
        <v>36</v>
      </c>
      <c r="L38" s="2">
        <f t="shared" si="2"/>
        <v>334</v>
      </c>
      <c r="M38" s="3">
        <v>18.5</v>
      </c>
    </row>
    <row r="39" spans="1:13" x14ac:dyDescent="0.3">
      <c r="K39">
        <v>37</v>
      </c>
      <c r="L39" s="2">
        <f t="shared" si="2"/>
        <v>352.5</v>
      </c>
      <c r="M39" s="3">
        <v>19</v>
      </c>
    </row>
    <row r="40" spans="1:13" x14ac:dyDescent="0.3">
      <c r="K40">
        <v>38</v>
      </c>
      <c r="L40" s="2">
        <f t="shared" si="2"/>
        <v>371.5</v>
      </c>
      <c r="M40" s="3">
        <v>19.5</v>
      </c>
    </row>
    <row r="41" spans="1:13" x14ac:dyDescent="0.3">
      <c r="K41">
        <v>39</v>
      </c>
      <c r="L41" s="2">
        <f t="shared" si="2"/>
        <v>391</v>
      </c>
      <c r="M41" s="3">
        <v>20</v>
      </c>
    </row>
    <row r="42" spans="1:13" x14ac:dyDescent="0.3">
      <c r="K42">
        <v>40</v>
      </c>
      <c r="L42" s="2">
        <f t="shared" si="2"/>
        <v>411</v>
      </c>
      <c r="M42" s="3">
        <v>20.5</v>
      </c>
    </row>
    <row r="43" spans="1:13" x14ac:dyDescent="0.3">
      <c r="K43">
        <v>41</v>
      </c>
      <c r="L43" s="2">
        <f t="shared" si="2"/>
        <v>431.5</v>
      </c>
      <c r="M43" s="3">
        <v>21</v>
      </c>
    </row>
    <row r="44" spans="1:13" x14ac:dyDescent="0.3">
      <c r="K44">
        <v>42</v>
      </c>
      <c r="L44" s="2">
        <f t="shared" si="2"/>
        <v>452.5</v>
      </c>
      <c r="M44" s="3">
        <v>21.5</v>
      </c>
    </row>
    <row r="45" spans="1:13" x14ac:dyDescent="0.3">
      <c r="K45">
        <v>43</v>
      </c>
      <c r="L45" s="2">
        <f t="shared" si="2"/>
        <v>474</v>
      </c>
      <c r="M45" s="3">
        <v>22</v>
      </c>
    </row>
    <row r="46" spans="1:13" x14ac:dyDescent="0.3">
      <c r="K46">
        <v>44</v>
      </c>
      <c r="L46" s="2">
        <f t="shared" si="2"/>
        <v>496</v>
      </c>
      <c r="M46" s="3">
        <v>22.5</v>
      </c>
    </row>
    <row r="47" spans="1:13" x14ac:dyDescent="0.3">
      <c r="K47">
        <v>45</v>
      </c>
      <c r="L47" s="2">
        <f t="shared" si="2"/>
        <v>518.5</v>
      </c>
      <c r="M47" s="3">
        <v>23</v>
      </c>
    </row>
    <row r="48" spans="1:13" x14ac:dyDescent="0.3">
      <c r="K48">
        <v>46</v>
      </c>
      <c r="L48" s="2">
        <f t="shared" si="2"/>
        <v>541.5</v>
      </c>
      <c r="M48" s="3">
        <v>23.5</v>
      </c>
    </row>
    <row r="49" spans="11:13" x14ac:dyDescent="0.3">
      <c r="K49">
        <v>47</v>
      </c>
      <c r="L49" s="2">
        <f t="shared" si="2"/>
        <v>565</v>
      </c>
      <c r="M49" s="3">
        <v>24</v>
      </c>
    </row>
    <row r="50" spans="11:13" x14ac:dyDescent="0.3">
      <c r="K50">
        <v>48</v>
      </c>
      <c r="L50" s="2">
        <f t="shared" si="2"/>
        <v>589</v>
      </c>
      <c r="M50" s="3">
        <v>24.5</v>
      </c>
    </row>
    <row r="51" spans="11:13" x14ac:dyDescent="0.3">
      <c r="K51">
        <v>49</v>
      </c>
      <c r="L51" s="2">
        <f t="shared" si="2"/>
        <v>613.5</v>
      </c>
      <c r="M51" s="3">
        <v>25</v>
      </c>
    </row>
    <row r="52" spans="11:13" x14ac:dyDescent="0.3">
      <c r="K52">
        <v>50</v>
      </c>
      <c r="L52" s="2">
        <f t="shared" si="2"/>
        <v>638.5</v>
      </c>
      <c r="M52" s="3">
        <v>25.5</v>
      </c>
    </row>
    <row r="53" spans="11:13" x14ac:dyDescent="0.3">
      <c r="K53">
        <v>51</v>
      </c>
      <c r="L53" s="2">
        <f t="shared" si="2"/>
        <v>664</v>
      </c>
      <c r="M53" s="3">
        <v>26</v>
      </c>
    </row>
    <row r="54" spans="11:13" x14ac:dyDescent="0.3">
      <c r="K54">
        <v>52</v>
      </c>
      <c r="L54" s="2">
        <f t="shared" si="2"/>
        <v>690</v>
      </c>
      <c r="M54" s="3">
        <v>26.5</v>
      </c>
    </row>
    <row r="55" spans="11:13" x14ac:dyDescent="0.3">
      <c r="K55">
        <v>53</v>
      </c>
      <c r="L55" s="2">
        <f t="shared" si="2"/>
        <v>716.5</v>
      </c>
      <c r="M55" s="3">
        <v>27</v>
      </c>
    </row>
    <row r="56" spans="11:13" x14ac:dyDescent="0.3">
      <c r="K56">
        <v>54</v>
      </c>
      <c r="L56" s="2">
        <f t="shared" si="2"/>
        <v>743.5</v>
      </c>
      <c r="M56" s="3">
        <v>27.5</v>
      </c>
    </row>
    <row r="57" spans="11:13" x14ac:dyDescent="0.3">
      <c r="K57">
        <v>55</v>
      </c>
      <c r="L57" s="2">
        <f t="shared" si="2"/>
        <v>771</v>
      </c>
      <c r="M57" s="3">
        <v>28</v>
      </c>
    </row>
    <row r="58" spans="11:13" x14ac:dyDescent="0.3">
      <c r="K58">
        <v>56</v>
      </c>
      <c r="L58" s="2">
        <f t="shared" si="2"/>
        <v>799</v>
      </c>
      <c r="M58" s="3">
        <v>28.5</v>
      </c>
    </row>
    <row r="59" spans="11:13" x14ac:dyDescent="0.3">
      <c r="K59">
        <v>57</v>
      </c>
      <c r="L59" s="2">
        <f t="shared" si="2"/>
        <v>827.5</v>
      </c>
      <c r="M59" s="3">
        <v>29</v>
      </c>
    </row>
    <row r="60" spans="11:13" x14ac:dyDescent="0.3">
      <c r="K60">
        <v>58</v>
      </c>
      <c r="L60" s="2">
        <f t="shared" si="2"/>
        <v>856.5</v>
      </c>
      <c r="M60" s="3">
        <v>29.5</v>
      </c>
    </row>
    <row r="61" spans="11:13" x14ac:dyDescent="0.3">
      <c r="K61">
        <v>59</v>
      </c>
      <c r="L61" s="2">
        <f t="shared" si="2"/>
        <v>886</v>
      </c>
      <c r="M61" s="3">
        <v>30</v>
      </c>
    </row>
    <row r="62" spans="11:13" x14ac:dyDescent="0.3">
      <c r="K62">
        <v>60</v>
      </c>
      <c r="L62" s="2">
        <f t="shared" si="2"/>
        <v>916</v>
      </c>
      <c r="M62" s="3">
        <v>30.5</v>
      </c>
    </row>
    <row r="63" spans="11:13" x14ac:dyDescent="0.3">
      <c r="K63">
        <v>61</v>
      </c>
      <c r="L63" s="2">
        <f t="shared" si="2"/>
        <v>946.5</v>
      </c>
      <c r="M63" s="3">
        <v>31</v>
      </c>
    </row>
    <row r="64" spans="11:13" x14ac:dyDescent="0.3">
      <c r="K64">
        <v>62</v>
      </c>
      <c r="L64" s="2">
        <f t="shared" si="2"/>
        <v>977.5</v>
      </c>
      <c r="M64" s="3">
        <v>31.5</v>
      </c>
    </row>
    <row r="65" spans="11:13" x14ac:dyDescent="0.3">
      <c r="K65">
        <v>63</v>
      </c>
      <c r="L65" s="2">
        <f t="shared" si="2"/>
        <v>1009</v>
      </c>
      <c r="M65" s="3">
        <v>32</v>
      </c>
    </row>
    <row r="66" spans="11:13" x14ac:dyDescent="0.3">
      <c r="K66">
        <v>64</v>
      </c>
      <c r="L66" s="2">
        <f t="shared" si="2"/>
        <v>1041</v>
      </c>
      <c r="M66" s="3">
        <v>32.5</v>
      </c>
    </row>
    <row r="67" spans="11:13" x14ac:dyDescent="0.3">
      <c r="K67">
        <v>65</v>
      </c>
      <c r="L67" s="2">
        <f t="shared" si="2"/>
        <v>1073.5</v>
      </c>
      <c r="M67" s="3">
        <v>33</v>
      </c>
    </row>
    <row r="68" spans="11:13" x14ac:dyDescent="0.3">
      <c r="K68">
        <v>66</v>
      </c>
      <c r="L68" s="2">
        <f t="shared" ref="L68:L115" si="4">L67+M67</f>
        <v>1106.5</v>
      </c>
      <c r="M68" s="3">
        <v>33.5</v>
      </c>
    </row>
    <row r="69" spans="11:13" x14ac:dyDescent="0.3">
      <c r="K69">
        <v>67</v>
      </c>
      <c r="L69" s="2">
        <f t="shared" si="4"/>
        <v>1140</v>
      </c>
      <c r="M69" s="3">
        <v>34</v>
      </c>
    </row>
    <row r="70" spans="11:13" x14ac:dyDescent="0.3">
      <c r="K70">
        <v>68</v>
      </c>
      <c r="L70" s="2">
        <f t="shared" si="4"/>
        <v>1174</v>
      </c>
      <c r="M70" s="3">
        <v>34.5</v>
      </c>
    </row>
    <row r="71" spans="11:13" x14ac:dyDescent="0.3">
      <c r="K71">
        <v>69</v>
      </c>
      <c r="L71" s="2">
        <f t="shared" si="4"/>
        <v>1208.5</v>
      </c>
      <c r="M71" s="3">
        <v>35</v>
      </c>
    </row>
    <row r="72" spans="11:13" x14ac:dyDescent="0.3">
      <c r="K72">
        <v>70</v>
      </c>
      <c r="L72" s="2">
        <f t="shared" si="4"/>
        <v>1243.5</v>
      </c>
      <c r="M72" s="3">
        <v>35.5</v>
      </c>
    </row>
    <row r="73" spans="11:13" x14ac:dyDescent="0.3">
      <c r="K73">
        <v>71</v>
      </c>
      <c r="L73" s="2">
        <f t="shared" si="4"/>
        <v>1279</v>
      </c>
      <c r="M73" s="3">
        <v>36</v>
      </c>
    </row>
    <row r="74" spans="11:13" x14ac:dyDescent="0.3">
      <c r="K74">
        <v>72</v>
      </c>
      <c r="L74" s="2">
        <f t="shared" si="4"/>
        <v>1315</v>
      </c>
      <c r="M74" s="3">
        <v>36.5</v>
      </c>
    </row>
    <row r="75" spans="11:13" x14ac:dyDescent="0.3">
      <c r="K75">
        <v>73</v>
      </c>
      <c r="L75" s="2">
        <f t="shared" si="4"/>
        <v>1351.5</v>
      </c>
      <c r="M75" s="3">
        <v>37</v>
      </c>
    </row>
    <row r="76" spans="11:13" x14ac:dyDescent="0.3">
      <c r="K76">
        <v>74</v>
      </c>
      <c r="L76" s="2">
        <f t="shared" si="4"/>
        <v>1388.5</v>
      </c>
      <c r="M76" s="3">
        <v>37.5</v>
      </c>
    </row>
    <row r="77" spans="11:13" x14ac:dyDescent="0.3">
      <c r="K77">
        <v>75</v>
      </c>
      <c r="L77" s="2">
        <f t="shared" si="4"/>
        <v>1426</v>
      </c>
      <c r="M77" s="3">
        <v>38</v>
      </c>
    </row>
    <row r="78" spans="11:13" x14ac:dyDescent="0.3">
      <c r="K78">
        <v>76</v>
      </c>
      <c r="L78" s="2">
        <f t="shared" si="4"/>
        <v>1464</v>
      </c>
      <c r="M78" s="3">
        <v>38.5</v>
      </c>
    </row>
    <row r="79" spans="11:13" x14ac:dyDescent="0.3">
      <c r="K79">
        <v>77</v>
      </c>
      <c r="L79" s="2">
        <f t="shared" si="4"/>
        <v>1502.5</v>
      </c>
      <c r="M79" s="3">
        <v>39</v>
      </c>
    </row>
    <row r="80" spans="11:13" x14ac:dyDescent="0.3">
      <c r="K80">
        <v>78</v>
      </c>
      <c r="L80" s="2">
        <f t="shared" si="4"/>
        <v>1541.5</v>
      </c>
      <c r="M80" s="3">
        <v>39.5</v>
      </c>
    </row>
    <row r="81" spans="11:13" x14ac:dyDescent="0.3">
      <c r="K81">
        <v>79</v>
      </c>
      <c r="L81" s="2">
        <f t="shared" si="4"/>
        <v>1581</v>
      </c>
      <c r="M81" s="3">
        <v>40</v>
      </c>
    </row>
    <row r="82" spans="11:13" x14ac:dyDescent="0.3">
      <c r="K82">
        <v>80</v>
      </c>
      <c r="L82" s="2">
        <f t="shared" si="4"/>
        <v>1621</v>
      </c>
      <c r="M82" s="3">
        <v>40.5</v>
      </c>
    </row>
    <row r="83" spans="11:13" x14ac:dyDescent="0.3">
      <c r="K83">
        <v>81</v>
      </c>
      <c r="L83" s="2">
        <f t="shared" si="4"/>
        <v>1661.5</v>
      </c>
      <c r="M83" s="3">
        <v>41</v>
      </c>
    </row>
    <row r="84" spans="11:13" x14ac:dyDescent="0.3">
      <c r="K84">
        <v>82</v>
      </c>
      <c r="L84" s="2">
        <f t="shared" si="4"/>
        <v>1702.5</v>
      </c>
      <c r="M84" s="3">
        <v>41.5</v>
      </c>
    </row>
    <row r="85" spans="11:13" x14ac:dyDescent="0.3">
      <c r="K85">
        <v>83</v>
      </c>
      <c r="L85" s="2">
        <f t="shared" si="4"/>
        <v>1744</v>
      </c>
      <c r="M85" s="3">
        <v>42</v>
      </c>
    </row>
    <row r="86" spans="11:13" x14ac:dyDescent="0.3">
      <c r="K86">
        <v>84</v>
      </c>
      <c r="L86" s="2">
        <f t="shared" si="4"/>
        <v>1786</v>
      </c>
      <c r="M86" s="3">
        <v>42.5</v>
      </c>
    </row>
    <row r="87" spans="11:13" x14ac:dyDescent="0.3">
      <c r="K87">
        <v>85</v>
      </c>
      <c r="L87" s="2">
        <f t="shared" si="4"/>
        <v>1828.5</v>
      </c>
      <c r="M87" s="3">
        <v>43</v>
      </c>
    </row>
    <row r="88" spans="11:13" x14ac:dyDescent="0.3">
      <c r="K88">
        <v>86</v>
      </c>
      <c r="L88" s="2">
        <f t="shared" si="4"/>
        <v>1871.5</v>
      </c>
      <c r="M88" s="3">
        <v>43.5</v>
      </c>
    </row>
    <row r="89" spans="11:13" x14ac:dyDescent="0.3">
      <c r="K89">
        <v>87</v>
      </c>
      <c r="L89" s="2">
        <f t="shared" si="4"/>
        <v>1915</v>
      </c>
      <c r="M89" s="3">
        <v>44</v>
      </c>
    </row>
    <row r="90" spans="11:13" x14ac:dyDescent="0.3">
      <c r="K90">
        <v>88</v>
      </c>
      <c r="L90" s="2">
        <f t="shared" si="4"/>
        <v>1959</v>
      </c>
      <c r="M90" s="3">
        <v>44.5</v>
      </c>
    </row>
    <row r="91" spans="11:13" x14ac:dyDescent="0.3">
      <c r="K91">
        <v>89</v>
      </c>
      <c r="L91" s="2">
        <f t="shared" si="4"/>
        <v>2003.5</v>
      </c>
      <c r="M91" s="3">
        <v>45</v>
      </c>
    </row>
    <row r="92" spans="11:13" x14ac:dyDescent="0.3">
      <c r="K92">
        <v>90</v>
      </c>
      <c r="L92" s="2">
        <f t="shared" si="4"/>
        <v>2048.5</v>
      </c>
      <c r="M92" s="3">
        <v>45.5</v>
      </c>
    </row>
    <row r="93" spans="11:13" x14ac:dyDescent="0.3">
      <c r="K93">
        <v>91</v>
      </c>
      <c r="L93" s="2">
        <f t="shared" si="4"/>
        <v>2094</v>
      </c>
      <c r="M93" s="3">
        <v>46</v>
      </c>
    </row>
    <row r="94" spans="11:13" x14ac:dyDescent="0.3">
      <c r="K94">
        <v>92</v>
      </c>
      <c r="L94" s="2">
        <f t="shared" si="4"/>
        <v>2140</v>
      </c>
      <c r="M94" s="3">
        <v>46.5</v>
      </c>
    </row>
    <row r="95" spans="11:13" x14ac:dyDescent="0.3">
      <c r="K95">
        <v>93</v>
      </c>
      <c r="L95" s="2">
        <f t="shared" si="4"/>
        <v>2186.5</v>
      </c>
      <c r="M95" s="3">
        <v>47</v>
      </c>
    </row>
    <row r="96" spans="11:13" x14ac:dyDescent="0.3">
      <c r="K96">
        <v>94</v>
      </c>
      <c r="L96" s="2">
        <f t="shared" si="4"/>
        <v>2233.5</v>
      </c>
      <c r="M96" s="3">
        <v>47.5</v>
      </c>
    </row>
    <row r="97" spans="11:13" x14ac:dyDescent="0.3">
      <c r="K97">
        <v>95</v>
      </c>
      <c r="L97" s="2">
        <f t="shared" si="4"/>
        <v>2281</v>
      </c>
      <c r="M97" s="3">
        <v>48</v>
      </c>
    </row>
    <row r="98" spans="11:13" x14ac:dyDescent="0.3">
      <c r="K98">
        <v>96</v>
      </c>
      <c r="L98" s="2">
        <f t="shared" si="4"/>
        <v>2329</v>
      </c>
      <c r="M98" s="3">
        <v>48.5</v>
      </c>
    </row>
    <row r="99" spans="11:13" x14ac:dyDescent="0.3">
      <c r="K99">
        <v>97</v>
      </c>
      <c r="L99" s="2">
        <f t="shared" si="4"/>
        <v>2377.5</v>
      </c>
      <c r="M99" s="3">
        <v>49</v>
      </c>
    </row>
    <row r="100" spans="11:13" x14ac:dyDescent="0.3">
      <c r="K100">
        <v>98</v>
      </c>
      <c r="L100" s="2">
        <f t="shared" si="4"/>
        <v>2426.5</v>
      </c>
      <c r="M100" s="3">
        <v>49.5</v>
      </c>
    </row>
    <row r="101" spans="11:13" x14ac:dyDescent="0.3">
      <c r="K101">
        <v>99</v>
      </c>
      <c r="L101" s="2">
        <f t="shared" si="4"/>
        <v>2476</v>
      </c>
      <c r="M101" s="3">
        <v>50</v>
      </c>
    </row>
    <row r="102" spans="11:13" x14ac:dyDescent="0.3">
      <c r="K102">
        <v>100</v>
      </c>
      <c r="L102" s="2">
        <f t="shared" si="4"/>
        <v>2526</v>
      </c>
      <c r="M102" s="3">
        <v>50.5</v>
      </c>
    </row>
    <row r="103" spans="11:13" x14ac:dyDescent="0.3">
      <c r="K103">
        <v>101</v>
      </c>
      <c r="L103" s="2">
        <f t="shared" si="4"/>
        <v>2576.5</v>
      </c>
      <c r="M103" s="3">
        <v>51</v>
      </c>
    </row>
    <row r="104" spans="11:13" x14ac:dyDescent="0.3">
      <c r="K104">
        <v>102</v>
      </c>
      <c r="L104" s="2">
        <f t="shared" si="4"/>
        <v>2627.5</v>
      </c>
      <c r="M104" s="3">
        <v>51.5</v>
      </c>
    </row>
    <row r="105" spans="11:13" x14ac:dyDescent="0.3">
      <c r="K105">
        <v>103</v>
      </c>
      <c r="L105" s="2">
        <f t="shared" si="4"/>
        <v>2679</v>
      </c>
      <c r="M105" s="3">
        <v>52</v>
      </c>
    </row>
    <row r="106" spans="11:13" x14ac:dyDescent="0.3">
      <c r="K106">
        <v>104</v>
      </c>
      <c r="L106" s="2">
        <f t="shared" si="4"/>
        <v>2731</v>
      </c>
      <c r="M106" s="3">
        <v>52.5</v>
      </c>
    </row>
    <row r="107" spans="11:13" x14ac:dyDescent="0.3">
      <c r="K107">
        <v>105</v>
      </c>
      <c r="L107" s="2">
        <f t="shared" si="4"/>
        <v>2783.5</v>
      </c>
      <c r="M107" s="3">
        <v>53</v>
      </c>
    </row>
    <row r="108" spans="11:13" x14ac:dyDescent="0.3">
      <c r="K108">
        <v>106</v>
      </c>
      <c r="L108" s="2">
        <f t="shared" si="4"/>
        <v>2836.5</v>
      </c>
      <c r="M108" s="3">
        <v>53.5</v>
      </c>
    </row>
    <row r="109" spans="11:13" x14ac:dyDescent="0.3">
      <c r="K109">
        <v>107</v>
      </c>
      <c r="L109" s="2">
        <f t="shared" si="4"/>
        <v>2890</v>
      </c>
      <c r="M109" s="3">
        <v>54</v>
      </c>
    </row>
    <row r="110" spans="11:13" x14ac:dyDescent="0.3">
      <c r="K110">
        <v>108</v>
      </c>
      <c r="L110" s="2">
        <f t="shared" si="4"/>
        <v>2944</v>
      </c>
      <c r="M110" s="3">
        <v>54.5</v>
      </c>
    </row>
    <row r="111" spans="11:13" x14ac:dyDescent="0.3">
      <c r="K111">
        <v>109</v>
      </c>
      <c r="L111" s="2">
        <f t="shared" si="4"/>
        <v>2998.5</v>
      </c>
      <c r="M111" s="3">
        <v>55</v>
      </c>
    </row>
    <row r="112" spans="11:13" x14ac:dyDescent="0.3">
      <c r="K112">
        <v>110</v>
      </c>
      <c r="L112" s="2">
        <f t="shared" si="4"/>
        <v>3053.5</v>
      </c>
      <c r="M112" s="3">
        <v>55.5</v>
      </c>
    </row>
    <row r="113" spans="11:13" x14ac:dyDescent="0.3">
      <c r="K113">
        <v>111</v>
      </c>
      <c r="L113" s="2">
        <f t="shared" si="4"/>
        <v>3109</v>
      </c>
      <c r="M113" s="3">
        <v>56</v>
      </c>
    </row>
    <row r="114" spans="11:13" x14ac:dyDescent="0.3">
      <c r="K114">
        <v>112</v>
      </c>
      <c r="L114" s="2">
        <f t="shared" si="4"/>
        <v>3165</v>
      </c>
      <c r="M114" s="3">
        <v>56.5</v>
      </c>
    </row>
    <row r="115" spans="11:13" x14ac:dyDescent="0.3">
      <c r="K115">
        <v>113</v>
      </c>
      <c r="L115" s="2">
        <f t="shared" si="4"/>
        <v>3221.5</v>
      </c>
      <c r="M115" s="3"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원석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Comts</dc:creator>
  <cp:lastModifiedBy>Comts</cp:lastModifiedBy>
  <dcterms:created xsi:type="dcterms:W3CDTF">2020-05-10T06:44:25Z</dcterms:created>
  <dcterms:modified xsi:type="dcterms:W3CDTF">2020-06-29T11:42:15Z</dcterms:modified>
</cp:coreProperties>
</file>