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Sgame\Documents\git1\정리\"/>
    </mc:Choice>
  </mc:AlternateContent>
  <bookViews>
    <workbookView xWindow="28680" yWindow="-120" windowWidth="29040" windowHeight="15840"/>
  </bookViews>
  <sheets>
    <sheet name="플레이어 능력" sheetId="1" r:id="rId1"/>
    <sheet name="땅파기 가격" sheetId="10" r:id="rId2"/>
    <sheet name="원석 가격" sheetId="3" r:id="rId3"/>
    <sheet name="동료" sheetId="4" r:id="rId4"/>
    <sheet name="광산" sheetId="5" r:id="rId5"/>
    <sheet name="원석가공" sheetId="6" r:id="rId6"/>
    <sheet name="아이템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L3" i="6"/>
  <c r="K3" i="6"/>
  <c r="J3" i="6"/>
  <c r="I3" i="6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H4" i="6"/>
  <c r="I4" i="6" s="1"/>
  <c r="H5" i="6"/>
  <c r="I5" i="6" s="1"/>
  <c r="H6" i="6"/>
  <c r="I6" i="6" s="1"/>
  <c r="H7" i="6"/>
  <c r="L7" i="6" s="1"/>
  <c r="H8" i="6"/>
  <c r="I8" i="6" s="1"/>
  <c r="H9" i="6"/>
  <c r="J9" i="6" s="1"/>
  <c r="H10" i="6"/>
  <c r="K10" i="6" s="1"/>
  <c r="H11" i="6"/>
  <c r="L11" i="6" s="1"/>
  <c r="H12" i="6"/>
  <c r="I12" i="6" s="1"/>
  <c r="H13" i="6"/>
  <c r="I13" i="6" s="1"/>
  <c r="H14" i="6"/>
  <c r="I14" i="6" s="1"/>
  <c r="H15" i="6"/>
  <c r="L15" i="6" s="1"/>
  <c r="H16" i="6"/>
  <c r="I16" i="6" s="1"/>
  <c r="H17" i="6"/>
  <c r="K17" i="6" s="1"/>
  <c r="H18" i="6"/>
  <c r="K18" i="6" s="1"/>
  <c r="H19" i="6"/>
  <c r="L19" i="6" s="1"/>
  <c r="H3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I7" i="6" l="1"/>
  <c r="I19" i="6"/>
  <c r="I15" i="6"/>
  <c r="I11" i="6"/>
  <c r="J10" i="6"/>
  <c r="I10" i="6"/>
  <c r="J17" i="6"/>
  <c r="J5" i="6"/>
  <c r="K9" i="6"/>
  <c r="K5" i="6"/>
  <c r="L17" i="6"/>
  <c r="L13" i="6"/>
  <c r="L9" i="6"/>
  <c r="L5" i="6"/>
  <c r="J18" i="6"/>
  <c r="J6" i="6"/>
  <c r="K14" i="6"/>
  <c r="L18" i="6"/>
  <c r="L10" i="6"/>
  <c r="I18" i="6"/>
  <c r="J13" i="6"/>
  <c r="K13" i="6"/>
  <c r="I17" i="6"/>
  <c r="I9" i="6"/>
  <c r="J16" i="6"/>
  <c r="J12" i="6"/>
  <c r="J8" i="6"/>
  <c r="J4" i="6"/>
  <c r="K16" i="6"/>
  <c r="K12" i="6"/>
  <c r="K8" i="6"/>
  <c r="K4" i="6"/>
  <c r="L16" i="6"/>
  <c r="L12" i="6"/>
  <c r="L8" i="6"/>
  <c r="L4" i="6"/>
  <c r="J14" i="6"/>
  <c r="K6" i="6"/>
  <c r="L14" i="6"/>
  <c r="L6" i="6"/>
  <c r="J19" i="6"/>
  <c r="J15" i="6"/>
  <c r="J11" i="6"/>
  <c r="J7" i="6"/>
  <c r="K19" i="6"/>
  <c r="K15" i="6"/>
  <c r="K11" i="6"/>
  <c r="K7" i="6"/>
  <c r="E21" i="4" l="1"/>
  <c r="D22" i="4" s="1"/>
  <c r="E22" i="4" s="1"/>
  <c r="D23" i="4" s="1"/>
  <c r="E23" i="4" s="1"/>
  <c r="D24" i="4" s="1"/>
  <c r="E24" i="4" s="1"/>
  <c r="D25" i="4" s="1"/>
  <c r="E25" i="4" s="1"/>
  <c r="D26" i="4" s="1"/>
  <c r="E26" i="4" s="1"/>
  <c r="D27" i="4" s="1"/>
  <c r="E27" i="4" s="1"/>
  <c r="D28" i="4" s="1"/>
  <c r="E28" i="4" s="1"/>
  <c r="D29" i="4" s="1"/>
  <c r="E29" i="4" s="1"/>
  <c r="D30" i="4" s="1"/>
  <c r="E30" i="4" s="1"/>
  <c r="D31" i="4" s="1"/>
  <c r="E31" i="4" s="1"/>
  <c r="D3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F5" i="3"/>
  <c r="F6" i="3" s="1"/>
  <c r="D5" i="3"/>
  <c r="D6" i="3" s="1"/>
  <c r="C5" i="3"/>
  <c r="C4" i="3"/>
  <c r="E4" i="3"/>
  <c r="E5" i="3" l="1"/>
  <c r="E32" i="4"/>
  <c r="E6" i="3"/>
  <c r="F7" i="3"/>
  <c r="C6" i="3"/>
  <c r="D7" i="3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D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D33" i="4" l="1"/>
  <c r="E33" i="4" s="1"/>
  <c r="E7" i="3"/>
  <c r="F8" i="3"/>
  <c r="D8" i="3"/>
  <c r="C7" i="3"/>
  <c r="D19" i="1"/>
  <c r="D7" i="1"/>
  <c r="D6" i="1"/>
  <c r="E291" i="1"/>
  <c r="D290" i="1"/>
  <c r="D235" i="1"/>
  <c r="D187" i="1"/>
  <c r="D151" i="1"/>
  <c r="D115" i="1"/>
  <c r="D55" i="1"/>
  <c r="D234" i="1"/>
  <c r="D174" i="1"/>
  <c r="D102" i="1"/>
  <c r="D233" i="1"/>
  <c r="D185" i="1"/>
  <c r="D125" i="1"/>
  <c r="D77" i="1"/>
  <c r="D29" i="1"/>
  <c r="D255" i="1"/>
  <c r="D15" i="1"/>
  <c r="D278" i="1"/>
  <c r="D266" i="1"/>
  <c r="D254" i="1"/>
  <c r="D242" i="1"/>
  <c r="D230" i="1"/>
  <c r="D218" i="1"/>
  <c r="D206" i="1"/>
  <c r="D194" i="1"/>
  <c r="D182" i="1"/>
  <c r="D170" i="1"/>
  <c r="D158" i="1"/>
  <c r="D146" i="1"/>
  <c r="D134" i="1"/>
  <c r="D122" i="1"/>
  <c r="D110" i="1"/>
  <c r="D98" i="1"/>
  <c r="D86" i="1"/>
  <c r="D74" i="1"/>
  <c r="D62" i="1"/>
  <c r="D50" i="1"/>
  <c r="D38" i="1"/>
  <c r="D26" i="1"/>
  <c r="D14" i="1"/>
  <c r="D243" i="1"/>
  <c r="D207" i="1"/>
  <c r="D171" i="1"/>
  <c r="D135" i="1"/>
  <c r="D99" i="1"/>
  <c r="D51" i="1"/>
  <c r="D277" i="1"/>
  <c r="D253" i="1"/>
  <c r="D217" i="1"/>
  <c r="D181" i="1"/>
  <c r="D133" i="1"/>
  <c r="D49" i="1"/>
  <c r="D180" i="1"/>
  <c r="D96" i="1"/>
  <c r="D60" i="1"/>
  <c r="D48" i="1"/>
  <c r="D36" i="1"/>
  <c r="D24" i="1"/>
  <c r="D12" i="1"/>
  <c r="D259" i="1"/>
  <c r="D223" i="1"/>
  <c r="D175" i="1"/>
  <c r="D127" i="1"/>
  <c r="D79" i="1"/>
  <c r="D43" i="1"/>
  <c r="D282" i="1"/>
  <c r="D246" i="1"/>
  <c r="D198" i="1"/>
  <c r="D150" i="1"/>
  <c r="D90" i="1"/>
  <c r="D245" i="1"/>
  <c r="D197" i="1"/>
  <c r="D149" i="1"/>
  <c r="D101" i="1"/>
  <c r="D65" i="1"/>
  <c r="D41" i="1"/>
  <c r="D267" i="1"/>
  <c r="D219" i="1"/>
  <c r="D183" i="1"/>
  <c r="D147" i="1"/>
  <c r="D111" i="1"/>
  <c r="D75" i="1"/>
  <c r="D27" i="1"/>
  <c r="D289" i="1"/>
  <c r="D265" i="1"/>
  <c r="D229" i="1"/>
  <c r="D193" i="1"/>
  <c r="D157" i="1"/>
  <c r="D121" i="1"/>
  <c r="D97" i="1"/>
  <c r="D73" i="1"/>
  <c r="D37" i="1"/>
  <c r="D13" i="1"/>
  <c r="D288" i="1"/>
  <c r="D264" i="1"/>
  <c r="D240" i="1"/>
  <c r="D216" i="1"/>
  <c r="D192" i="1"/>
  <c r="D156" i="1"/>
  <c r="D132" i="1"/>
  <c r="D108" i="1"/>
  <c r="D72" i="1"/>
  <c r="D275" i="1"/>
  <c r="D263" i="1"/>
  <c r="D239" i="1"/>
  <c r="D215" i="1"/>
  <c r="D191" i="1"/>
  <c r="D167" i="1"/>
  <c r="D143" i="1"/>
  <c r="D119" i="1"/>
  <c r="D95" i="1"/>
  <c r="D71" i="1"/>
  <c r="D35" i="1"/>
  <c r="D286" i="1"/>
  <c r="D274" i="1"/>
  <c r="D262" i="1"/>
  <c r="D250" i="1"/>
  <c r="D238" i="1"/>
  <c r="D226" i="1"/>
  <c r="D214" i="1"/>
  <c r="D202" i="1"/>
  <c r="D190" i="1"/>
  <c r="D178" i="1"/>
  <c r="D166" i="1"/>
  <c r="D154" i="1"/>
  <c r="D142" i="1"/>
  <c r="D130" i="1"/>
  <c r="D118" i="1"/>
  <c r="D106" i="1"/>
  <c r="D94" i="1"/>
  <c r="D82" i="1"/>
  <c r="D70" i="1"/>
  <c r="D58" i="1"/>
  <c r="D46" i="1"/>
  <c r="D34" i="1"/>
  <c r="D22" i="1"/>
  <c r="D10" i="1"/>
  <c r="D270" i="1"/>
  <c r="D222" i="1"/>
  <c r="D186" i="1"/>
  <c r="D138" i="1"/>
  <c r="D114" i="1"/>
  <c r="D66" i="1"/>
  <c r="D54" i="1"/>
  <c r="D30" i="1"/>
  <c r="D281" i="1"/>
  <c r="D173" i="1"/>
  <c r="D279" i="1"/>
  <c r="D231" i="1"/>
  <c r="D195" i="1"/>
  <c r="D159" i="1"/>
  <c r="D123" i="1"/>
  <c r="D87" i="1"/>
  <c r="D63" i="1"/>
  <c r="D39" i="1"/>
  <c r="D241" i="1"/>
  <c r="D205" i="1"/>
  <c r="D169" i="1"/>
  <c r="D145" i="1"/>
  <c r="D109" i="1"/>
  <c r="D85" i="1"/>
  <c r="D61" i="1"/>
  <c r="D25" i="1"/>
  <c r="D276" i="1"/>
  <c r="D252" i="1"/>
  <c r="D228" i="1"/>
  <c r="D204" i="1"/>
  <c r="D168" i="1"/>
  <c r="D144" i="1"/>
  <c r="D120" i="1"/>
  <c r="D84" i="1"/>
  <c r="D287" i="1"/>
  <c r="D251" i="1"/>
  <c r="D227" i="1"/>
  <c r="D203" i="1"/>
  <c r="D179" i="1"/>
  <c r="D155" i="1"/>
  <c r="D131" i="1"/>
  <c r="D107" i="1"/>
  <c r="D83" i="1"/>
  <c r="D59" i="1"/>
  <c r="D47" i="1"/>
  <c r="D23" i="1"/>
  <c r="D11" i="1"/>
  <c r="D285" i="1"/>
  <c r="D273" i="1"/>
  <c r="D261" i="1"/>
  <c r="D249" i="1"/>
  <c r="D237" i="1"/>
  <c r="D225" i="1"/>
  <c r="D213" i="1"/>
  <c r="D201" i="1"/>
  <c r="D189" i="1"/>
  <c r="D177" i="1"/>
  <c r="D165" i="1"/>
  <c r="D153" i="1"/>
  <c r="D141" i="1"/>
  <c r="D129" i="1"/>
  <c r="D117" i="1"/>
  <c r="D105" i="1"/>
  <c r="D93" i="1"/>
  <c r="D81" i="1"/>
  <c r="D69" i="1"/>
  <c r="D57" i="1"/>
  <c r="D45" i="1"/>
  <c r="D33" i="1"/>
  <c r="D21" i="1"/>
  <c r="D9" i="1"/>
  <c r="D271" i="1"/>
  <c r="D247" i="1"/>
  <c r="D211" i="1"/>
  <c r="D163" i="1"/>
  <c r="D139" i="1"/>
  <c r="D103" i="1"/>
  <c r="D67" i="1"/>
  <c r="D31" i="1"/>
  <c r="D258" i="1"/>
  <c r="D210" i="1"/>
  <c r="D162" i="1"/>
  <c r="D126" i="1"/>
  <c r="D78" i="1"/>
  <c r="D42" i="1"/>
  <c r="D18" i="1"/>
  <c r="D269" i="1"/>
  <c r="D221" i="1"/>
  <c r="D161" i="1"/>
  <c r="D113" i="1"/>
  <c r="D89" i="1"/>
  <c r="D53" i="1"/>
  <c r="D284" i="1"/>
  <c r="D272" i="1"/>
  <c r="D260" i="1"/>
  <c r="D248" i="1"/>
  <c r="D236" i="1"/>
  <c r="D224" i="1"/>
  <c r="D212" i="1"/>
  <c r="D200" i="1"/>
  <c r="D188" i="1"/>
  <c r="D176" i="1"/>
  <c r="D164" i="1"/>
  <c r="D152" i="1"/>
  <c r="D140" i="1"/>
  <c r="D128" i="1"/>
  <c r="D116" i="1"/>
  <c r="D104" i="1"/>
  <c r="D92" i="1"/>
  <c r="D80" i="1"/>
  <c r="D68" i="1"/>
  <c r="D56" i="1"/>
  <c r="D44" i="1"/>
  <c r="D32" i="1"/>
  <c r="D20" i="1"/>
  <c r="D8" i="1"/>
  <c r="D199" i="1"/>
  <c r="D91" i="1"/>
  <c r="D283" i="1"/>
  <c r="D257" i="1"/>
  <c r="D209" i="1"/>
  <c r="D137" i="1"/>
  <c r="D17" i="1"/>
  <c r="D280" i="1"/>
  <c r="D268" i="1"/>
  <c r="D256" i="1"/>
  <c r="D244" i="1"/>
  <c r="D232" i="1"/>
  <c r="D220" i="1"/>
  <c r="D208" i="1"/>
  <c r="D196" i="1"/>
  <c r="D184" i="1"/>
  <c r="D172" i="1"/>
  <c r="D160" i="1"/>
  <c r="D148" i="1"/>
  <c r="D136" i="1"/>
  <c r="D124" i="1"/>
  <c r="D112" i="1"/>
  <c r="D100" i="1"/>
  <c r="D88" i="1"/>
  <c r="D76" i="1"/>
  <c r="D64" i="1"/>
  <c r="D52" i="1"/>
  <c r="D40" i="1"/>
  <c r="D28" i="1"/>
  <c r="D16" i="1"/>
  <c r="D34" i="4" l="1"/>
  <c r="E34" i="4" s="1"/>
  <c r="D35" i="4" s="1"/>
  <c r="E35" i="4" s="1"/>
  <c r="D36" i="4" s="1"/>
  <c r="E36" i="4" s="1"/>
  <c r="D37" i="4" s="1"/>
  <c r="D9" i="3"/>
  <c r="C8" i="3"/>
  <c r="F9" i="3"/>
  <c r="E8" i="3"/>
  <c r="D291" i="1"/>
  <c r="E292" i="1"/>
  <c r="E37" i="4" l="1"/>
  <c r="D38" i="4" s="1"/>
  <c r="E9" i="3"/>
  <c r="F10" i="3"/>
  <c r="C9" i="3"/>
  <c r="D10" i="3"/>
  <c r="E293" i="1"/>
  <c r="D292" i="1"/>
  <c r="E38" i="4" l="1"/>
  <c r="D39" i="4" s="1"/>
  <c r="D11" i="3"/>
  <c r="C10" i="3"/>
  <c r="F11" i="3"/>
  <c r="E10" i="3"/>
  <c r="E294" i="1"/>
  <c r="D293" i="1"/>
  <c r="E39" i="4" l="1"/>
  <c r="D40" i="4" s="1"/>
  <c r="F12" i="3"/>
  <c r="E11" i="3"/>
  <c r="D12" i="3"/>
  <c r="C11" i="3"/>
  <c r="E295" i="1"/>
  <c r="D294" i="1"/>
  <c r="E40" i="4" l="1"/>
  <c r="D41" i="4" s="1"/>
  <c r="E12" i="3"/>
  <c r="F13" i="3"/>
  <c r="C12" i="3"/>
  <c r="D13" i="3"/>
  <c r="E296" i="1"/>
  <c r="D295" i="1"/>
  <c r="E41" i="4" l="1"/>
  <c r="D42" i="4" s="1"/>
  <c r="D14" i="3"/>
  <c r="C13" i="3"/>
  <c r="E13" i="3"/>
  <c r="F14" i="3"/>
  <c r="E297" i="1"/>
  <c r="D296" i="1"/>
  <c r="E42" i="4" l="1"/>
  <c r="D43" i="4" s="1"/>
  <c r="F15" i="3"/>
  <c r="E14" i="3"/>
  <c r="D15" i="3"/>
  <c r="C14" i="3"/>
  <c r="E298" i="1"/>
  <c r="D297" i="1"/>
  <c r="E43" i="4" l="1"/>
  <c r="D44" i="4" s="1"/>
  <c r="C15" i="3"/>
  <c r="D16" i="3"/>
  <c r="E15" i="3"/>
  <c r="F16" i="3"/>
  <c r="E299" i="1"/>
  <c r="D298" i="1"/>
  <c r="E44" i="4" l="1"/>
  <c r="D45" i="4" s="1"/>
  <c r="E16" i="3"/>
  <c r="F17" i="3"/>
  <c r="D17" i="3"/>
  <c r="C16" i="3"/>
  <c r="E300" i="1"/>
  <c r="D299" i="1"/>
  <c r="E45" i="4" l="1"/>
  <c r="D18" i="3"/>
  <c r="C17" i="3"/>
  <c r="F18" i="3"/>
  <c r="E17" i="3"/>
  <c r="E301" i="1"/>
  <c r="D300" i="1"/>
  <c r="E18" i="3" l="1"/>
  <c r="F19" i="3"/>
  <c r="C18" i="3"/>
  <c r="D19" i="3"/>
  <c r="E302" i="1"/>
  <c r="D301" i="1"/>
  <c r="D20" i="3" l="1"/>
  <c r="C19" i="3"/>
  <c r="F20" i="3"/>
  <c r="E20" i="3" s="1"/>
  <c r="E19" i="3"/>
  <c r="E303" i="1"/>
  <c r="D302" i="1"/>
  <c r="C20" i="3" l="1"/>
  <c r="E304" i="1"/>
  <c r="D303" i="1"/>
  <c r="E305" i="1" l="1"/>
  <c r="D305" i="1" s="1"/>
  <c r="D304" i="1"/>
</calcChain>
</file>

<file path=xl/sharedStrings.xml><?xml version="1.0" encoding="utf-8"?>
<sst xmlns="http://schemas.openxmlformats.org/spreadsheetml/2006/main" count="171" uniqueCount="78">
  <si>
    <t>Lv</t>
  </si>
  <si>
    <t>노동력</t>
  </si>
  <si>
    <t>노동력갭</t>
  </si>
  <si>
    <t>업그레이드비용</t>
  </si>
  <si>
    <t>MaxLevel</t>
  </si>
  <si>
    <t>CostBase</t>
  </si>
  <si>
    <t>CostWeight</t>
  </si>
  <si>
    <t>CostType</t>
  </si>
  <si>
    <t>ValueBase</t>
  </si>
  <si>
    <t>ValueWeight</t>
  </si>
  <si>
    <t>Gold</t>
    <phoneticPr fontId="1" type="noConversion"/>
  </si>
  <si>
    <t>IsPercent(Cost)</t>
    <phoneticPr fontId="1" type="noConversion"/>
  </si>
  <si>
    <t>IsPercent(Value)</t>
    <phoneticPr fontId="1" type="noConversion"/>
  </si>
  <si>
    <t>FLASE</t>
    <phoneticPr fontId="1" type="noConversion"/>
  </si>
  <si>
    <t>터치 당 {0} 만큼 작업이 진행됩니다.</t>
  </si>
  <si>
    <t>지하층</t>
    <phoneticPr fontId="1" type="noConversion"/>
  </si>
  <si>
    <t>원석이름</t>
    <phoneticPr fontId="1" type="noConversion"/>
  </si>
  <si>
    <t>원석가격(반)</t>
    <phoneticPr fontId="1" type="noConversion"/>
  </si>
  <si>
    <t>원석가격</t>
    <phoneticPr fontId="1" type="noConversion"/>
  </si>
  <si>
    <t>채취노동(반)</t>
    <phoneticPr fontId="1" type="noConversion"/>
  </si>
  <si>
    <t>채취노동</t>
    <phoneticPr fontId="1" type="noConversion"/>
  </si>
  <si>
    <t>석탄</t>
    <phoneticPr fontId="1" type="noConversion"/>
  </si>
  <si>
    <t>청동</t>
    <phoneticPr fontId="1" type="noConversion"/>
  </si>
  <si>
    <t>투르말린</t>
    <phoneticPr fontId="1" type="noConversion"/>
  </si>
  <si>
    <t>청금석/라피스 라줄리</t>
    <phoneticPr fontId="1" type="noConversion"/>
  </si>
  <si>
    <t>터키석</t>
    <phoneticPr fontId="1" type="noConversion"/>
  </si>
  <si>
    <t>자수정/애미시스트</t>
    <phoneticPr fontId="1" type="noConversion"/>
  </si>
  <si>
    <t>가넷</t>
    <phoneticPr fontId="1" type="noConversion"/>
  </si>
  <si>
    <t>은</t>
    <phoneticPr fontId="1" type="noConversion"/>
  </si>
  <si>
    <t>토파즈</t>
    <phoneticPr fontId="1" type="noConversion"/>
  </si>
  <si>
    <t>아쿠아마린</t>
    <phoneticPr fontId="1" type="noConversion"/>
  </si>
  <si>
    <t>오팔</t>
    <phoneticPr fontId="1" type="noConversion"/>
  </si>
  <si>
    <t>루비</t>
    <phoneticPr fontId="1" type="noConversion"/>
  </si>
  <si>
    <t>사파이어</t>
    <phoneticPr fontId="1" type="noConversion"/>
  </si>
  <si>
    <t>에메랄드</t>
    <phoneticPr fontId="1" type="noConversion"/>
  </si>
  <si>
    <t>금</t>
    <phoneticPr fontId="1" type="noConversion"/>
  </si>
  <si>
    <t>다이아몬드</t>
    <phoneticPr fontId="1" type="noConversion"/>
  </si>
  <si>
    <t>븨브라늄</t>
    <phoneticPr fontId="1" type="noConversion"/>
  </si>
  <si>
    <t>Gold</t>
    <phoneticPr fontId="1" type="noConversion"/>
  </si>
  <si>
    <t>ID</t>
  </si>
  <si>
    <t>Gold</t>
    <phoneticPr fontId="1" type="noConversion"/>
  </si>
  <si>
    <t>원석가격</t>
    <phoneticPr fontId="1" type="noConversion"/>
  </si>
  <si>
    <t>((1.00+0.01*ID)^2)</t>
    <phoneticPr fontId="1" type="noConversion"/>
  </si>
  <si>
    <t>ID</t>
    <phoneticPr fontId="1" type="noConversion"/>
  </si>
  <si>
    <t>Lv</t>
    <phoneticPr fontId="1" type="noConversion"/>
  </si>
  <si>
    <t>원석획득/sec</t>
    <phoneticPr fontId="1" type="noConversion"/>
  </si>
  <si>
    <t>업그레이드비용</t>
    <phoneticPr fontId="1" type="noConversion"/>
  </si>
  <si>
    <t>초당 {0} 만큼 원석을 획득합니다.</t>
    <phoneticPr fontId="1" type="noConversion"/>
  </si>
  <si>
    <t>초당 20 만큼 원석을 모읍니다.</t>
    <phoneticPr fontId="1" type="noConversion"/>
  </si>
  <si>
    <t>CostBase</t>
    <phoneticPr fontId="1" type="noConversion"/>
  </si>
  <si>
    <t>Cost</t>
    <phoneticPr fontId="1" type="noConversion"/>
  </si>
  <si>
    <t>A</t>
    <phoneticPr fontId="1" type="noConversion"/>
  </si>
  <si>
    <t>S</t>
    <phoneticPr fontId="1" type="noConversion"/>
  </si>
  <si>
    <t>SS</t>
    <phoneticPr fontId="1" type="noConversion"/>
  </si>
  <si>
    <t>SSS</t>
    <phoneticPr fontId="1" type="noConversion"/>
  </si>
  <si>
    <t>ValueBase</t>
    <phoneticPr fontId="1" type="noConversion"/>
  </si>
  <si>
    <t>ValueWeight</t>
    <phoneticPr fontId="1" type="noConversion"/>
  </si>
  <si>
    <t>1000 개의 원석을 사용하여 가공을 합니다.</t>
    <phoneticPr fontId="1" type="noConversion"/>
  </si>
  <si>
    <t>광부의 노동력이 10초동안 10배 증가한다.</t>
    <phoneticPr fontId="1" type="noConversion"/>
  </si>
  <si>
    <t>동료의 수확량이 10초동안 10배 증가한다.</t>
    <phoneticPr fontId="1" type="noConversion"/>
  </si>
  <si>
    <t>원석/광물 판매가격이 10초동안 20배가된다.</t>
    <phoneticPr fontId="1" type="noConversion"/>
  </si>
  <si>
    <t>광부의 노동력이 10초동안 100배 증가한다.</t>
    <phoneticPr fontId="1" type="noConversion"/>
  </si>
  <si>
    <t>동료의 수확량이 10초동안 100배 증가한다.</t>
    <phoneticPr fontId="1" type="noConversion"/>
  </si>
  <si>
    <t>원석/광물 판매가격이 10초동안 2배가된다.</t>
    <phoneticPr fontId="1" type="noConversion"/>
  </si>
  <si>
    <t>Power Elixir</t>
    <phoneticPr fontId="1" type="noConversion"/>
  </si>
  <si>
    <t>Elixir</t>
    <phoneticPr fontId="1" type="noConversion"/>
  </si>
  <si>
    <t>Title</t>
  </si>
  <si>
    <t>Contents</t>
  </si>
  <si>
    <t>광물가격상승</t>
    <phoneticPr fontId="1" type="noConversion"/>
  </si>
  <si>
    <t>광부의 도시락</t>
    <phoneticPr fontId="1" type="noConversion"/>
  </si>
  <si>
    <t>동료의 도시락</t>
    <phoneticPr fontId="1" type="noConversion"/>
  </si>
  <si>
    <t>광물가격폭등</t>
    <phoneticPr fontId="1" type="noConversion"/>
  </si>
  <si>
    <t>광부의 도시락(특식)</t>
    <phoneticPr fontId="1" type="noConversion"/>
  </si>
  <si>
    <t>동료의 도시락(특식)</t>
    <phoneticPr fontId="1" type="noConversion"/>
  </si>
  <si>
    <t>Value</t>
    <phoneticPr fontId="1" type="noConversion"/>
  </si>
  <si>
    <t>층수</t>
    <phoneticPr fontId="1" type="noConversion"/>
  </si>
  <si>
    <t>땅파기가격</t>
    <phoneticPr fontId="1" type="noConversion"/>
  </si>
  <si>
    <t>{0}Gold를 사용하여 지하층을 추가합니다.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</si>
</sst>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0.0_ "/>
    <numFmt numFmtId="178" formatCode="0.0_);[Red]\(0.0\)"/>
    <numFmt numFmtId="179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32F62"/>
      <name val="Consolas"/>
      <family val="3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readingOrder="1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workbookViewId="0">
      <selection activeCell="M9" sqref="M9"/>
    </sheetView>
  </sheetViews>
  <sheetFormatPr defaultRowHeight="16.5" x14ac:dyDescent="0.3"/>
  <cols>
    <col min="1" max="1" width="9.375" bestFit="1" customWidth="1"/>
    <col min="2" max="2" width="10.25" bestFit="1" customWidth="1"/>
    <col min="3" max="3" width="12.75" bestFit="1" customWidth="1"/>
    <col min="4" max="4" width="18.375" bestFit="1" customWidth="1"/>
    <col min="5" max="5" width="15.125" bestFit="1" customWidth="1"/>
    <col min="6" max="6" width="12.75" bestFit="1" customWidth="1"/>
    <col min="7" max="7" width="9.25" bestFit="1" customWidth="1"/>
    <col min="8" max="8" width="17.25" bestFit="1" customWidth="1"/>
    <col min="11" max="11" width="34" bestFit="1" customWidth="1"/>
  </cols>
  <sheetData>
    <row r="1" spans="1:11" x14ac:dyDescent="0.3">
      <c r="A1" s="4" t="s">
        <v>4</v>
      </c>
      <c r="B1" s="6" t="s">
        <v>8</v>
      </c>
      <c r="C1" s="6" t="s">
        <v>9</v>
      </c>
      <c r="D1" s="5" t="s">
        <v>12</v>
      </c>
      <c r="E1" s="4" t="s">
        <v>5</v>
      </c>
      <c r="F1" s="4" t="s">
        <v>6</v>
      </c>
      <c r="G1" s="4" t="s">
        <v>7</v>
      </c>
      <c r="H1" s="5" t="s">
        <v>11</v>
      </c>
      <c r="I1" s="1" t="s">
        <v>67</v>
      </c>
    </row>
    <row r="2" spans="1:11" x14ac:dyDescent="0.3">
      <c r="A2">
        <v>500</v>
      </c>
      <c r="B2">
        <v>1</v>
      </c>
      <c r="C2">
        <v>0.5</v>
      </c>
      <c r="D2" t="s">
        <v>13</v>
      </c>
      <c r="E2">
        <v>10</v>
      </c>
      <c r="F2">
        <v>1.05</v>
      </c>
      <c r="G2" t="s">
        <v>10</v>
      </c>
      <c r="H2" t="b">
        <v>1</v>
      </c>
      <c r="I2" s="10" t="s">
        <v>14</v>
      </c>
      <c r="J2" s="10"/>
      <c r="K2" s="10"/>
    </row>
    <row r="4" spans="1:11" x14ac:dyDescent="0.3">
      <c r="A4" s="1" t="s">
        <v>0</v>
      </c>
      <c r="B4" s="1" t="s">
        <v>1</v>
      </c>
      <c r="C4" s="1" t="s">
        <v>2</v>
      </c>
      <c r="D4" s="1" t="s">
        <v>3</v>
      </c>
      <c r="E4" s="1"/>
    </row>
    <row r="5" spans="1:11" x14ac:dyDescent="0.3">
      <c r="A5" s="1">
        <v>0</v>
      </c>
      <c r="B5" s="2">
        <v>1</v>
      </c>
      <c r="C5" s="3">
        <v>0.5</v>
      </c>
      <c r="D5" s="1">
        <f>ROUND(E5,0)</f>
        <v>10</v>
      </c>
      <c r="E5" s="1">
        <v>10</v>
      </c>
    </row>
    <row r="6" spans="1:11" x14ac:dyDescent="0.3">
      <c r="A6" s="1">
        <v>1</v>
      </c>
      <c r="B6" s="3">
        <f>B5+C5</f>
        <v>1.5</v>
      </c>
      <c r="C6" s="3">
        <v>1</v>
      </c>
      <c r="D6" s="1">
        <f t="shared" ref="D6:D69" si="0">ROUND(E6,0)</f>
        <v>11</v>
      </c>
      <c r="E6" s="1">
        <f>E5*1.05</f>
        <v>10.5</v>
      </c>
    </row>
    <row r="7" spans="1:11" x14ac:dyDescent="0.3">
      <c r="A7" s="1">
        <v>2</v>
      </c>
      <c r="B7" s="3">
        <f t="shared" ref="B7:B70" si="1">B6+C6</f>
        <v>2.5</v>
      </c>
      <c r="C7" s="3">
        <v>1.5</v>
      </c>
      <c r="D7" s="1">
        <f t="shared" si="0"/>
        <v>11</v>
      </c>
      <c r="E7" s="1">
        <f>E6*1.05</f>
        <v>11.025</v>
      </c>
    </row>
    <row r="8" spans="1:11" x14ac:dyDescent="0.3">
      <c r="A8" s="1">
        <v>3</v>
      </c>
      <c r="B8" s="3">
        <f t="shared" si="1"/>
        <v>4</v>
      </c>
      <c r="C8" s="3">
        <v>2</v>
      </c>
      <c r="D8" s="1">
        <f t="shared" si="0"/>
        <v>12</v>
      </c>
      <c r="E8" s="1">
        <f t="shared" ref="E8:E71" si="2">E7*1.05</f>
        <v>11.576250000000002</v>
      </c>
    </row>
    <row r="9" spans="1:11" x14ac:dyDescent="0.3">
      <c r="A9" s="1">
        <v>4</v>
      </c>
      <c r="B9" s="3">
        <f t="shared" si="1"/>
        <v>6</v>
      </c>
      <c r="C9" s="3">
        <v>2.5</v>
      </c>
      <c r="D9" s="1">
        <f t="shared" si="0"/>
        <v>12</v>
      </c>
      <c r="E9" s="1">
        <f t="shared" si="2"/>
        <v>12.155062500000001</v>
      </c>
    </row>
    <row r="10" spans="1:11" x14ac:dyDescent="0.3">
      <c r="A10" s="1">
        <v>5</v>
      </c>
      <c r="B10" s="3">
        <f t="shared" si="1"/>
        <v>8.5</v>
      </c>
      <c r="C10" s="3">
        <v>3</v>
      </c>
      <c r="D10" s="1">
        <f t="shared" si="0"/>
        <v>13</v>
      </c>
      <c r="E10" s="1">
        <f t="shared" si="2"/>
        <v>12.762815625000002</v>
      </c>
    </row>
    <row r="11" spans="1:11" x14ac:dyDescent="0.3">
      <c r="A11" s="1">
        <v>6</v>
      </c>
      <c r="B11" s="3">
        <f t="shared" si="1"/>
        <v>11.5</v>
      </c>
      <c r="C11" s="3">
        <v>3.5</v>
      </c>
      <c r="D11" s="1">
        <f t="shared" si="0"/>
        <v>13</v>
      </c>
      <c r="E11" s="1">
        <f t="shared" si="2"/>
        <v>13.400956406250003</v>
      </c>
    </row>
    <row r="12" spans="1:11" x14ac:dyDescent="0.3">
      <c r="A12" s="1">
        <v>7</v>
      </c>
      <c r="B12" s="3">
        <f t="shared" si="1"/>
        <v>15</v>
      </c>
      <c r="C12" s="3">
        <v>4</v>
      </c>
      <c r="D12" s="1">
        <f t="shared" si="0"/>
        <v>14</v>
      </c>
      <c r="E12" s="1">
        <f t="shared" si="2"/>
        <v>14.071004226562504</v>
      </c>
    </row>
    <row r="13" spans="1:11" x14ac:dyDescent="0.3">
      <c r="A13" s="1">
        <v>8</v>
      </c>
      <c r="B13" s="3">
        <f t="shared" si="1"/>
        <v>19</v>
      </c>
      <c r="C13" s="3">
        <v>4.5</v>
      </c>
      <c r="D13" s="1">
        <f t="shared" si="0"/>
        <v>15</v>
      </c>
      <c r="E13" s="1">
        <f t="shared" si="2"/>
        <v>14.774554437890631</v>
      </c>
    </row>
    <row r="14" spans="1:11" x14ac:dyDescent="0.3">
      <c r="A14" s="1">
        <v>9</v>
      </c>
      <c r="B14" s="3">
        <f t="shared" si="1"/>
        <v>23.5</v>
      </c>
      <c r="C14" s="3">
        <v>5</v>
      </c>
      <c r="D14" s="1">
        <f t="shared" si="0"/>
        <v>16</v>
      </c>
      <c r="E14" s="1">
        <f t="shared" si="2"/>
        <v>15.513282159785163</v>
      </c>
    </row>
    <row r="15" spans="1:11" x14ac:dyDescent="0.3">
      <c r="A15" s="1">
        <v>10</v>
      </c>
      <c r="B15" s="3">
        <f t="shared" si="1"/>
        <v>28.5</v>
      </c>
      <c r="C15" s="3">
        <v>5.5</v>
      </c>
      <c r="D15" s="1">
        <f t="shared" si="0"/>
        <v>16</v>
      </c>
      <c r="E15" s="1">
        <f t="shared" si="2"/>
        <v>16.288946267774421</v>
      </c>
    </row>
    <row r="16" spans="1:11" x14ac:dyDescent="0.3">
      <c r="A16" s="1">
        <v>11</v>
      </c>
      <c r="B16" s="3">
        <f t="shared" si="1"/>
        <v>34</v>
      </c>
      <c r="C16" s="3">
        <v>6</v>
      </c>
      <c r="D16" s="1">
        <f t="shared" si="0"/>
        <v>17</v>
      </c>
      <c r="E16" s="1">
        <f t="shared" si="2"/>
        <v>17.103393581163143</v>
      </c>
    </row>
    <row r="17" spans="1:5" x14ac:dyDescent="0.3">
      <c r="A17" s="1">
        <v>12</v>
      </c>
      <c r="B17" s="3">
        <f t="shared" si="1"/>
        <v>40</v>
      </c>
      <c r="C17" s="3">
        <v>6.5</v>
      </c>
      <c r="D17" s="1">
        <f t="shared" si="0"/>
        <v>18</v>
      </c>
      <c r="E17" s="1">
        <f t="shared" si="2"/>
        <v>17.9585632602213</v>
      </c>
    </row>
    <row r="18" spans="1:5" x14ac:dyDescent="0.3">
      <c r="A18" s="1">
        <v>13</v>
      </c>
      <c r="B18" s="3">
        <f t="shared" si="1"/>
        <v>46.5</v>
      </c>
      <c r="C18" s="3">
        <v>7</v>
      </c>
      <c r="D18" s="1">
        <f t="shared" si="0"/>
        <v>19</v>
      </c>
      <c r="E18" s="1">
        <f t="shared" si="2"/>
        <v>18.856491423232367</v>
      </c>
    </row>
    <row r="19" spans="1:5" x14ac:dyDescent="0.3">
      <c r="A19" s="1">
        <v>14</v>
      </c>
      <c r="B19" s="3">
        <f t="shared" si="1"/>
        <v>53.5</v>
      </c>
      <c r="C19" s="3">
        <v>7.5</v>
      </c>
      <c r="D19" s="1">
        <f t="shared" si="0"/>
        <v>20</v>
      </c>
      <c r="E19" s="1">
        <f t="shared" si="2"/>
        <v>19.799315994393986</v>
      </c>
    </row>
    <row r="20" spans="1:5" x14ac:dyDescent="0.3">
      <c r="A20" s="1">
        <v>15</v>
      </c>
      <c r="B20" s="3">
        <f t="shared" si="1"/>
        <v>61</v>
      </c>
      <c r="C20" s="3">
        <v>8</v>
      </c>
      <c r="D20" s="1">
        <f t="shared" si="0"/>
        <v>21</v>
      </c>
      <c r="E20" s="1">
        <f t="shared" si="2"/>
        <v>20.789281794113688</v>
      </c>
    </row>
    <row r="21" spans="1:5" x14ac:dyDescent="0.3">
      <c r="A21" s="1">
        <v>16</v>
      </c>
      <c r="B21" s="3">
        <f t="shared" si="1"/>
        <v>69</v>
      </c>
      <c r="C21" s="3">
        <v>8.5</v>
      </c>
      <c r="D21" s="1">
        <f t="shared" si="0"/>
        <v>22</v>
      </c>
      <c r="E21" s="1">
        <f t="shared" si="2"/>
        <v>21.828745883819373</v>
      </c>
    </row>
    <row r="22" spans="1:5" x14ac:dyDescent="0.3">
      <c r="A22" s="1">
        <v>17</v>
      </c>
      <c r="B22" s="3">
        <f t="shared" si="1"/>
        <v>77.5</v>
      </c>
      <c r="C22" s="3">
        <v>9</v>
      </c>
      <c r="D22" s="1">
        <f t="shared" si="0"/>
        <v>23</v>
      </c>
      <c r="E22" s="1">
        <f t="shared" si="2"/>
        <v>22.920183178010344</v>
      </c>
    </row>
    <row r="23" spans="1:5" x14ac:dyDescent="0.3">
      <c r="A23" s="1">
        <v>18</v>
      </c>
      <c r="B23" s="3">
        <f t="shared" si="1"/>
        <v>86.5</v>
      </c>
      <c r="C23" s="3">
        <v>9.5</v>
      </c>
      <c r="D23" s="1">
        <f t="shared" si="0"/>
        <v>24</v>
      </c>
      <c r="E23" s="1">
        <f t="shared" si="2"/>
        <v>24.066192336910863</v>
      </c>
    </row>
    <row r="24" spans="1:5" x14ac:dyDescent="0.3">
      <c r="A24" s="1">
        <v>19</v>
      </c>
      <c r="B24" s="3">
        <f t="shared" si="1"/>
        <v>96</v>
      </c>
      <c r="C24" s="3">
        <v>10</v>
      </c>
      <c r="D24" s="1">
        <f t="shared" si="0"/>
        <v>25</v>
      </c>
      <c r="E24" s="1">
        <f t="shared" si="2"/>
        <v>25.269501953756407</v>
      </c>
    </row>
    <row r="25" spans="1:5" x14ac:dyDescent="0.3">
      <c r="A25" s="1">
        <v>20</v>
      </c>
      <c r="B25" s="3">
        <f t="shared" si="1"/>
        <v>106</v>
      </c>
      <c r="C25" s="3">
        <v>10.5</v>
      </c>
      <c r="D25" s="1">
        <f t="shared" si="0"/>
        <v>27</v>
      </c>
      <c r="E25" s="1">
        <f t="shared" si="2"/>
        <v>26.532977051444227</v>
      </c>
    </row>
    <row r="26" spans="1:5" x14ac:dyDescent="0.3">
      <c r="A26" s="1">
        <v>21</v>
      </c>
      <c r="B26" s="3">
        <f t="shared" si="1"/>
        <v>116.5</v>
      </c>
      <c r="C26" s="3">
        <v>11</v>
      </c>
      <c r="D26" s="1">
        <f t="shared" si="0"/>
        <v>28</v>
      </c>
      <c r="E26" s="1">
        <f t="shared" si="2"/>
        <v>27.85962590401644</v>
      </c>
    </row>
    <row r="27" spans="1:5" x14ac:dyDescent="0.3">
      <c r="A27" s="1">
        <v>22</v>
      </c>
      <c r="B27" s="3">
        <f t="shared" si="1"/>
        <v>127.5</v>
      </c>
      <c r="C27" s="3">
        <v>11.5</v>
      </c>
      <c r="D27" s="1">
        <f t="shared" si="0"/>
        <v>29</v>
      </c>
      <c r="E27" s="1">
        <f t="shared" si="2"/>
        <v>29.252607199217262</v>
      </c>
    </row>
    <row r="28" spans="1:5" x14ac:dyDescent="0.3">
      <c r="A28" s="1">
        <v>23</v>
      </c>
      <c r="B28" s="3">
        <f t="shared" si="1"/>
        <v>139</v>
      </c>
      <c r="C28" s="3">
        <v>12</v>
      </c>
      <c r="D28" s="1">
        <f t="shared" si="0"/>
        <v>31</v>
      </c>
      <c r="E28" s="1">
        <f t="shared" si="2"/>
        <v>30.715237559178128</v>
      </c>
    </row>
    <row r="29" spans="1:5" x14ac:dyDescent="0.3">
      <c r="A29" s="1">
        <v>24</v>
      </c>
      <c r="B29" s="3">
        <f t="shared" si="1"/>
        <v>151</v>
      </c>
      <c r="C29" s="3">
        <v>12.5</v>
      </c>
      <c r="D29" s="1">
        <f t="shared" si="0"/>
        <v>32</v>
      </c>
      <c r="E29" s="1">
        <f t="shared" si="2"/>
        <v>32.250999437137033</v>
      </c>
    </row>
    <row r="30" spans="1:5" x14ac:dyDescent="0.3">
      <c r="A30" s="1">
        <v>25</v>
      </c>
      <c r="B30" s="3">
        <f t="shared" si="1"/>
        <v>163.5</v>
      </c>
      <c r="C30" s="3">
        <v>13</v>
      </c>
      <c r="D30" s="1">
        <f t="shared" si="0"/>
        <v>34</v>
      </c>
      <c r="E30" s="1">
        <f t="shared" si="2"/>
        <v>33.863549408993883</v>
      </c>
    </row>
    <row r="31" spans="1:5" x14ac:dyDescent="0.3">
      <c r="A31" s="1">
        <v>26</v>
      </c>
      <c r="B31" s="3">
        <f t="shared" si="1"/>
        <v>176.5</v>
      </c>
      <c r="C31" s="3">
        <v>13.5</v>
      </c>
      <c r="D31" s="1">
        <f t="shared" si="0"/>
        <v>36</v>
      </c>
      <c r="E31" s="1">
        <f t="shared" si="2"/>
        <v>35.55672687944358</v>
      </c>
    </row>
    <row r="32" spans="1:5" x14ac:dyDescent="0.3">
      <c r="A32" s="1">
        <v>27</v>
      </c>
      <c r="B32" s="3">
        <f t="shared" si="1"/>
        <v>190</v>
      </c>
      <c r="C32" s="3">
        <v>14</v>
      </c>
      <c r="D32" s="1">
        <f t="shared" si="0"/>
        <v>37</v>
      </c>
      <c r="E32" s="1">
        <f t="shared" si="2"/>
        <v>37.334563223415763</v>
      </c>
    </row>
    <row r="33" spans="1:5" x14ac:dyDescent="0.3">
      <c r="A33" s="1">
        <v>28</v>
      </c>
      <c r="B33" s="3">
        <f t="shared" si="1"/>
        <v>204</v>
      </c>
      <c r="C33" s="3">
        <v>14.5</v>
      </c>
      <c r="D33" s="1">
        <f t="shared" si="0"/>
        <v>39</v>
      </c>
      <c r="E33" s="1">
        <f t="shared" si="2"/>
        <v>39.201291384586554</v>
      </c>
    </row>
    <row r="34" spans="1:5" x14ac:dyDescent="0.3">
      <c r="A34" s="1">
        <v>29</v>
      </c>
      <c r="B34" s="3">
        <f t="shared" si="1"/>
        <v>218.5</v>
      </c>
      <c r="C34" s="3">
        <v>15</v>
      </c>
      <c r="D34" s="1">
        <f t="shared" si="0"/>
        <v>41</v>
      </c>
      <c r="E34" s="1">
        <f t="shared" si="2"/>
        <v>41.161355953815885</v>
      </c>
    </row>
    <row r="35" spans="1:5" x14ac:dyDescent="0.3">
      <c r="A35" s="1">
        <v>30</v>
      </c>
      <c r="B35" s="3">
        <f t="shared" si="1"/>
        <v>233.5</v>
      </c>
      <c r="C35" s="3">
        <v>15.5</v>
      </c>
      <c r="D35" s="1">
        <f t="shared" si="0"/>
        <v>43</v>
      </c>
      <c r="E35" s="1">
        <f t="shared" si="2"/>
        <v>43.219423751506682</v>
      </c>
    </row>
    <row r="36" spans="1:5" x14ac:dyDescent="0.3">
      <c r="A36" s="1">
        <v>31</v>
      </c>
      <c r="B36" s="3">
        <f t="shared" si="1"/>
        <v>249</v>
      </c>
      <c r="C36" s="3">
        <v>16</v>
      </c>
      <c r="D36" s="1">
        <f t="shared" si="0"/>
        <v>45</v>
      </c>
      <c r="E36" s="1">
        <f t="shared" si="2"/>
        <v>45.380394939082016</v>
      </c>
    </row>
    <row r="37" spans="1:5" x14ac:dyDescent="0.3">
      <c r="A37" s="1">
        <v>32</v>
      </c>
      <c r="B37" s="3">
        <f t="shared" si="1"/>
        <v>265</v>
      </c>
      <c r="C37" s="3">
        <v>16.5</v>
      </c>
      <c r="D37" s="1">
        <f t="shared" si="0"/>
        <v>48</v>
      </c>
      <c r="E37" s="1">
        <f t="shared" si="2"/>
        <v>47.649414686036117</v>
      </c>
    </row>
    <row r="38" spans="1:5" x14ac:dyDescent="0.3">
      <c r="A38" s="1">
        <v>33</v>
      </c>
      <c r="B38" s="3">
        <f t="shared" si="1"/>
        <v>281.5</v>
      </c>
      <c r="C38" s="3">
        <v>17</v>
      </c>
      <c r="D38" s="1">
        <f t="shared" si="0"/>
        <v>50</v>
      </c>
      <c r="E38" s="1">
        <f t="shared" si="2"/>
        <v>50.031885420337922</v>
      </c>
    </row>
    <row r="39" spans="1:5" x14ac:dyDescent="0.3">
      <c r="A39" s="1">
        <v>34</v>
      </c>
      <c r="B39" s="3">
        <f t="shared" si="1"/>
        <v>298.5</v>
      </c>
      <c r="C39" s="3">
        <v>17.5</v>
      </c>
      <c r="D39" s="1">
        <f t="shared" si="0"/>
        <v>53</v>
      </c>
      <c r="E39" s="1">
        <f t="shared" si="2"/>
        <v>52.53347969135482</v>
      </c>
    </row>
    <row r="40" spans="1:5" x14ac:dyDescent="0.3">
      <c r="A40" s="1">
        <v>35</v>
      </c>
      <c r="B40" s="3">
        <f t="shared" si="1"/>
        <v>316</v>
      </c>
      <c r="C40" s="3">
        <v>18</v>
      </c>
      <c r="D40" s="1">
        <f t="shared" si="0"/>
        <v>55</v>
      </c>
      <c r="E40" s="1">
        <f t="shared" si="2"/>
        <v>55.160153675922565</v>
      </c>
    </row>
    <row r="41" spans="1:5" x14ac:dyDescent="0.3">
      <c r="A41" s="1">
        <v>36</v>
      </c>
      <c r="B41" s="3">
        <f t="shared" si="1"/>
        <v>334</v>
      </c>
      <c r="C41" s="3">
        <v>18.5</v>
      </c>
      <c r="D41" s="1">
        <f t="shared" si="0"/>
        <v>58</v>
      </c>
      <c r="E41" s="1">
        <f t="shared" si="2"/>
        <v>57.918161359718695</v>
      </c>
    </row>
    <row r="42" spans="1:5" x14ac:dyDescent="0.3">
      <c r="A42" s="1">
        <v>37</v>
      </c>
      <c r="B42" s="3">
        <f t="shared" si="1"/>
        <v>352.5</v>
      </c>
      <c r="C42" s="3">
        <v>19</v>
      </c>
      <c r="D42" s="1">
        <f t="shared" si="0"/>
        <v>61</v>
      </c>
      <c r="E42" s="1">
        <f t="shared" si="2"/>
        <v>60.814069427704631</v>
      </c>
    </row>
    <row r="43" spans="1:5" x14ac:dyDescent="0.3">
      <c r="A43" s="1">
        <v>38</v>
      </c>
      <c r="B43" s="3">
        <f t="shared" si="1"/>
        <v>371.5</v>
      </c>
      <c r="C43" s="3">
        <v>19.5</v>
      </c>
      <c r="D43" s="1">
        <f t="shared" si="0"/>
        <v>64</v>
      </c>
      <c r="E43" s="1">
        <f t="shared" si="2"/>
        <v>63.854772899089866</v>
      </c>
    </row>
    <row r="44" spans="1:5" x14ac:dyDescent="0.3">
      <c r="A44" s="1">
        <v>39</v>
      </c>
      <c r="B44" s="3">
        <f t="shared" si="1"/>
        <v>391</v>
      </c>
      <c r="C44" s="3">
        <v>20</v>
      </c>
      <c r="D44" s="1">
        <f t="shared" si="0"/>
        <v>67</v>
      </c>
      <c r="E44" s="1">
        <f t="shared" si="2"/>
        <v>67.047511544044369</v>
      </c>
    </row>
    <row r="45" spans="1:5" x14ac:dyDescent="0.3">
      <c r="A45" s="1">
        <v>40</v>
      </c>
      <c r="B45" s="3">
        <f t="shared" si="1"/>
        <v>411</v>
      </c>
      <c r="C45" s="3">
        <v>20.5</v>
      </c>
      <c r="D45" s="1">
        <f t="shared" si="0"/>
        <v>70</v>
      </c>
      <c r="E45" s="1">
        <f t="shared" si="2"/>
        <v>70.399887121246593</v>
      </c>
    </row>
    <row r="46" spans="1:5" x14ac:dyDescent="0.3">
      <c r="A46" s="1">
        <v>41</v>
      </c>
      <c r="B46" s="3">
        <f t="shared" si="1"/>
        <v>431.5</v>
      </c>
      <c r="C46" s="3">
        <v>21</v>
      </c>
      <c r="D46" s="1">
        <f t="shared" si="0"/>
        <v>74</v>
      </c>
      <c r="E46" s="1">
        <f t="shared" si="2"/>
        <v>73.91988147730892</v>
      </c>
    </row>
    <row r="47" spans="1:5" x14ac:dyDescent="0.3">
      <c r="A47" s="1">
        <v>42</v>
      </c>
      <c r="B47" s="3">
        <f t="shared" si="1"/>
        <v>452.5</v>
      </c>
      <c r="C47" s="3">
        <v>21.5</v>
      </c>
      <c r="D47" s="1">
        <f t="shared" si="0"/>
        <v>78</v>
      </c>
      <c r="E47" s="1">
        <f t="shared" si="2"/>
        <v>77.615875551174369</v>
      </c>
    </row>
    <row r="48" spans="1:5" x14ac:dyDescent="0.3">
      <c r="A48" s="1">
        <v>43</v>
      </c>
      <c r="B48" s="3">
        <f t="shared" si="1"/>
        <v>474</v>
      </c>
      <c r="C48" s="3">
        <v>22</v>
      </c>
      <c r="D48" s="1">
        <f t="shared" si="0"/>
        <v>81</v>
      </c>
      <c r="E48" s="1">
        <f t="shared" si="2"/>
        <v>81.496669328733091</v>
      </c>
    </row>
    <row r="49" spans="1:5" x14ac:dyDescent="0.3">
      <c r="A49" s="1">
        <v>44</v>
      </c>
      <c r="B49" s="3">
        <f t="shared" si="1"/>
        <v>496</v>
      </c>
      <c r="C49" s="3">
        <v>22.5</v>
      </c>
      <c r="D49" s="1">
        <f t="shared" si="0"/>
        <v>86</v>
      </c>
      <c r="E49" s="1">
        <f t="shared" si="2"/>
        <v>85.571502795169749</v>
      </c>
    </row>
    <row r="50" spans="1:5" x14ac:dyDescent="0.3">
      <c r="A50" s="1">
        <v>45</v>
      </c>
      <c r="B50" s="3">
        <f t="shared" si="1"/>
        <v>518.5</v>
      </c>
      <c r="C50" s="3">
        <v>23</v>
      </c>
      <c r="D50" s="1">
        <f t="shared" si="0"/>
        <v>90</v>
      </c>
      <c r="E50" s="1">
        <f t="shared" si="2"/>
        <v>89.850077934928237</v>
      </c>
    </row>
    <row r="51" spans="1:5" x14ac:dyDescent="0.3">
      <c r="A51" s="1">
        <v>46</v>
      </c>
      <c r="B51" s="3">
        <f t="shared" si="1"/>
        <v>541.5</v>
      </c>
      <c r="C51" s="3">
        <v>23.5</v>
      </c>
      <c r="D51" s="1">
        <f t="shared" si="0"/>
        <v>94</v>
      </c>
      <c r="E51" s="1">
        <f t="shared" si="2"/>
        <v>94.34258183167465</v>
      </c>
    </row>
    <row r="52" spans="1:5" x14ac:dyDescent="0.3">
      <c r="A52" s="1">
        <v>47</v>
      </c>
      <c r="B52" s="3">
        <f t="shared" si="1"/>
        <v>565</v>
      </c>
      <c r="C52" s="3">
        <v>24</v>
      </c>
      <c r="D52" s="1">
        <f t="shared" si="0"/>
        <v>99</v>
      </c>
      <c r="E52" s="1">
        <f t="shared" si="2"/>
        <v>99.059710923258393</v>
      </c>
    </row>
    <row r="53" spans="1:5" x14ac:dyDescent="0.3">
      <c r="A53" s="1">
        <v>48</v>
      </c>
      <c r="B53" s="3">
        <f t="shared" si="1"/>
        <v>589</v>
      </c>
      <c r="C53" s="3">
        <v>24.5</v>
      </c>
      <c r="D53" s="1">
        <f t="shared" si="0"/>
        <v>104</v>
      </c>
      <c r="E53" s="1">
        <f t="shared" si="2"/>
        <v>104.01269646942131</v>
      </c>
    </row>
    <row r="54" spans="1:5" x14ac:dyDescent="0.3">
      <c r="A54" s="1">
        <v>49</v>
      </c>
      <c r="B54" s="3">
        <f t="shared" si="1"/>
        <v>613.5</v>
      </c>
      <c r="C54" s="3">
        <v>25</v>
      </c>
      <c r="D54" s="1">
        <f t="shared" si="0"/>
        <v>109</v>
      </c>
      <c r="E54" s="1">
        <f t="shared" si="2"/>
        <v>109.21333129289239</v>
      </c>
    </row>
    <row r="55" spans="1:5" x14ac:dyDescent="0.3">
      <c r="A55" s="1">
        <v>50</v>
      </c>
      <c r="B55" s="3">
        <f t="shared" si="1"/>
        <v>638.5</v>
      </c>
      <c r="C55" s="3">
        <v>25.5</v>
      </c>
      <c r="D55" s="1">
        <f t="shared" si="0"/>
        <v>115</v>
      </c>
      <c r="E55" s="1">
        <f t="shared" si="2"/>
        <v>114.67399785753702</v>
      </c>
    </row>
    <row r="56" spans="1:5" x14ac:dyDescent="0.3">
      <c r="A56" s="1">
        <v>51</v>
      </c>
      <c r="B56" s="3">
        <f t="shared" si="1"/>
        <v>664</v>
      </c>
      <c r="C56" s="3">
        <v>26</v>
      </c>
      <c r="D56" s="1">
        <f t="shared" si="0"/>
        <v>120</v>
      </c>
      <c r="E56" s="1">
        <f t="shared" si="2"/>
        <v>120.40769775041387</v>
      </c>
    </row>
    <row r="57" spans="1:5" x14ac:dyDescent="0.3">
      <c r="A57" s="1">
        <v>52</v>
      </c>
      <c r="B57" s="3">
        <f t="shared" si="1"/>
        <v>690</v>
      </c>
      <c r="C57" s="3">
        <v>26.5</v>
      </c>
      <c r="D57" s="1">
        <f t="shared" si="0"/>
        <v>126</v>
      </c>
      <c r="E57" s="1">
        <f t="shared" si="2"/>
        <v>126.42808263793458</v>
      </c>
    </row>
    <row r="58" spans="1:5" x14ac:dyDescent="0.3">
      <c r="A58" s="1">
        <v>53</v>
      </c>
      <c r="B58" s="3">
        <f t="shared" si="1"/>
        <v>716.5</v>
      </c>
      <c r="C58" s="3">
        <v>27</v>
      </c>
      <c r="D58" s="1">
        <f t="shared" si="0"/>
        <v>133</v>
      </c>
      <c r="E58" s="1">
        <f t="shared" si="2"/>
        <v>132.74948676983132</v>
      </c>
    </row>
    <row r="59" spans="1:5" x14ac:dyDescent="0.3">
      <c r="A59" s="1">
        <v>54</v>
      </c>
      <c r="B59" s="3">
        <f t="shared" si="1"/>
        <v>743.5</v>
      </c>
      <c r="C59" s="3">
        <v>27.5</v>
      </c>
      <c r="D59" s="1">
        <f t="shared" si="0"/>
        <v>139</v>
      </c>
      <c r="E59" s="1">
        <f t="shared" si="2"/>
        <v>139.38696110832291</v>
      </c>
    </row>
    <row r="60" spans="1:5" x14ac:dyDescent="0.3">
      <c r="A60" s="1">
        <v>55</v>
      </c>
      <c r="B60" s="3">
        <f t="shared" si="1"/>
        <v>771</v>
      </c>
      <c r="C60" s="3">
        <v>28</v>
      </c>
      <c r="D60" s="1">
        <f t="shared" si="0"/>
        <v>146</v>
      </c>
      <c r="E60" s="1">
        <f t="shared" si="2"/>
        <v>146.35630916373907</v>
      </c>
    </row>
    <row r="61" spans="1:5" x14ac:dyDescent="0.3">
      <c r="A61" s="1">
        <v>56</v>
      </c>
      <c r="B61" s="3">
        <f t="shared" si="1"/>
        <v>799</v>
      </c>
      <c r="C61" s="3">
        <v>28.5</v>
      </c>
      <c r="D61" s="1">
        <f t="shared" si="0"/>
        <v>154</v>
      </c>
      <c r="E61" s="1">
        <f t="shared" si="2"/>
        <v>153.67412462192604</v>
      </c>
    </row>
    <row r="62" spans="1:5" x14ac:dyDescent="0.3">
      <c r="A62" s="1">
        <v>57</v>
      </c>
      <c r="B62" s="3">
        <f t="shared" si="1"/>
        <v>827.5</v>
      </c>
      <c r="C62" s="3">
        <v>29</v>
      </c>
      <c r="D62" s="1">
        <f t="shared" si="0"/>
        <v>161</v>
      </c>
      <c r="E62" s="1">
        <f t="shared" si="2"/>
        <v>161.35783085302234</v>
      </c>
    </row>
    <row r="63" spans="1:5" x14ac:dyDescent="0.3">
      <c r="A63" s="1">
        <v>58</v>
      </c>
      <c r="B63" s="3">
        <f t="shared" si="1"/>
        <v>856.5</v>
      </c>
      <c r="C63" s="3">
        <v>29.5</v>
      </c>
      <c r="D63" s="1">
        <f t="shared" si="0"/>
        <v>169</v>
      </c>
      <c r="E63" s="1">
        <f t="shared" si="2"/>
        <v>169.42572239567346</v>
      </c>
    </row>
    <row r="64" spans="1:5" x14ac:dyDescent="0.3">
      <c r="A64" s="1">
        <v>59</v>
      </c>
      <c r="B64" s="3">
        <f t="shared" si="1"/>
        <v>886</v>
      </c>
      <c r="C64" s="3">
        <v>30</v>
      </c>
      <c r="D64" s="1">
        <f t="shared" si="0"/>
        <v>178</v>
      </c>
      <c r="E64" s="1">
        <f t="shared" si="2"/>
        <v>177.89700851545714</v>
      </c>
    </row>
    <row r="65" spans="1:5" x14ac:dyDescent="0.3">
      <c r="A65" s="1">
        <v>60</v>
      </c>
      <c r="B65" s="3">
        <f t="shared" si="1"/>
        <v>916</v>
      </c>
      <c r="C65" s="3">
        <v>30.5</v>
      </c>
      <c r="D65" s="1">
        <f t="shared" si="0"/>
        <v>187</v>
      </c>
      <c r="E65" s="1">
        <f t="shared" si="2"/>
        <v>186.79185894123</v>
      </c>
    </row>
    <row r="66" spans="1:5" x14ac:dyDescent="0.3">
      <c r="A66" s="1">
        <v>61</v>
      </c>
      <c r="B66" s="3">
        <f t="shared" si="1"/>
        <v>946.5</v>
      </c>
      <c r="C66" s="3">
        <v>31</v>
      </c>
      <c r="D66" s="1">
        <f t="shared" si="0"/>
        <v>196</v>
      </c>
      <c r="E66" s="1">
        <f t="shared" si="2"/>
        <v>196.13145188829151</v>
      </c>
    </row>
    <row r="67" spans="1:5" x14ac:dyDescent="0.3">
      <c r="A67" s="1">
        <v>62</v>
      </c>
      <c r="B67" s="3">
        <f t="shared" si="1"/>
        <v>977.5</v>
      </c>
      <c r="C67" s="3">
        <v>31.5</v>
      </c>
      <c r="D67" s="1">
        <f t="shared" si="0"/>
        <v>206</v>
      </c>
      <c r="E67" s="1">
        <f t="shared" si="2"/>
        <v>205.93802448270608</v>
      </c>
    </row>
    <row r="68" spans="1:5" x14ac:dyDescent="0.3">
      <c r="A68" s="1">
        <v>63</v>
      </c>
      <c r="B68" s="3">
        <f t="shared" si="1"/>
        <v>1009</v>
      </c>
      <c r="C68" s="3">
        <v>32</v>
      </c>
      <c r="D68" s="1">
        <f t="shared" si="0"/>
        <v>216</v>
      </c>
      <c r="E68" s="1">
        <f t="shared" si="2"/>
        <v>216.23492570684141</v>
      </c>
    </row>
    <row r="69" spans="1:5" x14ac:dyDescent="0.3">
      <c r="A69" s="1">
        <v>64</v>
      </c>
      <c r="B69" s="3">
        <f t="shared" si="1"/>
        <v>1041</v>
      </c>
      <c r="C69" s="3">
        <v>32.5</v>
      </c>
      <c r="D69" s="1">
        <f t="shared" si="0"/>
        <v>227</v>
      </c>
      <c r="E69" s="1">
        <f t="shared" si="2"/>
        <v>227.04667199218349</v>
      </c>
    </row>
    <row r="70" spans="1:5" x14ac:dyDescent="0.3">
      <c r="A70" s="1">
        <v>65</v>
      </c>
      <c r="B70" s="3">
        <f t="shared" si="1"/>
        <v>1073.5</v>
      </c>
      <c r="C70" s="3">
        <v>33</v>
      </c>
      <c r="D70" s="1">
        <f t="shared" ref="D70:D133" si="3">ROUND(E70,0)</f>
        <v>238</v>
      </c>
      <c r="E70" s="1">
        <f t="shared" si="2"/>
        <v>238.39900559179267</v>
      </c>
    </row>
    <row r="71" spans="1:5" x14ac:dyDescent="0.3">
      <c r="A71" s="1">
        <v>66</v>
      </c>
      <c r="B71" s="3">
        <f t="shared" ref="B71:B134" si="4">B70+C70</f>
        <v>1106.5</v>
      </c>
      <c r="C71" s="3">
        <v>33.5</v>
      </c>
      <c r="D71" s="1">
        <f t="shared" si="3"/>
        <v>250</v>
      </c>
      <c r="E71" s="1">
        <f t="shared" si="2"/>
        <v>250.31895587138231</v>
      </c>
    </row>
    <row r="72" spans="1:5" x14ac:dyDescent="0.3">
      <c r="A72" s="1">
        <v>67</v>
      </c>
      <c r="B72" s="3">
        <f t="shared" si="4"/>
        <v>1140</v>
      </c>
      <c r="C72" s="3">
        <v>34</v>
      </c>
      <c r="D72" s="1">
        <f t="shared" si="3"/>
        <v>263</v>
      </c>
      <c r="E72" s="1">
        <f t="shared" ref="E72:E135" si="5">E71*1.05</f>
        <v>262.83490366495147</v>
      </c>
    </row>
    <row r="73" spans="1:5" x14ac:dyDescent="0.3">
      <c r="A73" s="1">
        <v>68</v>
      </c>
      <c r="B73" s="3">
        <f t="shared" si="4"/>
        <v>1174</v>
      </c>
      <c r="C73" s="3">
        <v>34.5</v>
      </c>
      <c r="D73" s="1">
        <f t="shared" si="3"/>
        <v>276</v>
      </c>
      <c r="E73" s="1">
        <f t="shared" si="5"/>
        <v>275.97664884819903</v>
      </c>
    </row>
    <row r="74" spans="1:5" x14ac:dyDescent="0.3">
      <c r="A74" s="1">
        <v>69</v>
      </c>
      <c r="B74" s="3">
        <f t="shared" si="4"/>
        <v>1208.5</v>
      </c>
      <c r="C74" s="3">
        <v>35</v>
      </c>
      <c r="D74" s="1">
        <f t="shared" si="3"/>
        <v>290</v>
      </c>
      <c r="E74" s="1">
        <f t="shared" si="5"/>
        <v>289.77548129060898</v>
      </c>
    </row>
    <row r="75" spans="1:5" x14ac:dyDescent="0.3">
      <c r="A75" s="1">
        <v>70</v>
      </c>
      <c r="B75" s="3">
        <f t="shared" si="4"/>
        <v>1243.5</v>
      </c>
      <c r="C75" s="3">
        <v>35.5</v>
      </c>
      <c r="D75" s="1">
        <f t="shared" si="3"/>
        <v>304</v>
      </c>
      <c r="E75" s="1">
        <f t="shared" si="5"/>
        <v>304.26425535513943</v>
      </c>
    </row>
    <row r="76" spans="1:5" x14ac:dyDescent="0.3">
      <c r="A76" s="1">
        <v>71</v>
      </c>
      <c r="B76" s="3">
        <f t="shared" si="4"/>
        <v>1279</v>
      </c>
      <c r="C76" s="3">
        <v>36</v>
      </c>
      <c r="D76" s="1">
        <f t="shared" si="3"/>
        <v>319</v>
      </c>
      <c r="E76" s="1">
        <f t="shared" si="5"/>
        <v>319.47746812289643</v>
      </c>
    </row>
    <row r="77" spans="1:5" x14ac:dyDescent="0.3">
      <c r="A77" s="1">
        <v>72</v>
      </c>
      <c r="B77" s="3">
        <f t="shared" si="4"/>
        <v>1315</v>
      </c>
      <c r="C77" s="3">
        <v>36.5</v>
      </c>
      <c r="D77" s="1">
        <f t="shared" si="3"/>
        <v>335</v>
      </c>
      <c r="E77" s="1">
        <f t="shared" si="5"/>
        <v>335.45134152904126</v>
      </c>
    </row>
    <row r="78" spans="1:5" x14ac:dyDescent="0.3">
      <c r="A78" s="1">
        <v>73</v>
      </c>
      <c r="B78" s="3">
        <f t="shared" si="4"/>
        <v>1351.5</v>
      </c>
      <c r="C78" s="3">
        <v>37</v>
      </c>
      <c r="D78" s="1">
        <f t="shared" si="3"/>
        <v>352</v>
      </c>
      <c r="E78" s="1">
        <f t="shared" si="5"/>
        <v>352.22390860549336</v>
      </c>
    </row>
    <row r="79" spans="1:5" x14ac:dyDescent="0.3">
      <c r="A79" s="1">
        <v>74</v>
      </c>
      <c r="B79" s="3">
        <f t="shared" si="4"/>
        <v>1388.5</v>
      </c>
      <c r="C79" s="3">
        <v>37.5</v>
      </c>
      <c r="D79" s="1">
        <f t="shared" si="3"/>
        <v>370</v>
      </c>
      <c r="E79" s="1">
        <f t="shared" si="5"/>
        <v>369.83510403576804</v>
      </c>
    </row>
    <row r="80" spans="1:5" x14ac:dyDescent="0.3">
      <c r="A80" s="1">
        <v>75</v>
      </c>
      <c r="B80" s="3">
        <f t="shared" si="4"/>
        <v>1426</v>
      </c>
      <c r="C80" s="3">
        <v>38</v>
      </c>
      <c r="D80" s="1">
        <f t="shared" si="3"/>
        <v>388</v>
      </c>
      <c r="E80" s="1">
        <f t="shared" si="5"/>
        <v>388.32685923755645</v>
      </c>
    </row>
    <row r="81" spans="1:5" x14ac:dyDescent="0.3">
      <c r="A81" s="1">
        <v>76</v>
      </c>
      <c r="B81" s="3">
        <f t="shared" si="4"/>
        <v>1464</v>
      </c>
      <c r="C81" s="3">
        <v>38.5</v>
      </c>
      <c r="D81" s="1">
        <f t="shared" si="3"/>
        <v>408</v>
      </c>
      <c r="E81" s="1">
        <f t="shared" si="5"/>
        <v>407.74320219943428</v>
      </c>
    </row>
    <row r="82" spans="1:5" x14ac:dyDescent="0.3">
      <c r="A82" s="1">
        <v>77</v>
      </c>
      <c r="B82" s="3">
        <f t="shared" si="4"/>
        <v>1502.5</v>
      </c>
      <c r="C82" s="3">
        <v>39</v>
      </c>
      <c r="D82" s="1">
        <f t="shared" si="3"/>
        <v>428</v>
      </c>
      <c r="E82" s="1">
        <f t="shared" si="5"/>
        <v>428.130362309406</v>
      </c>
    </row>
    <row r="83" spans="1:5" x14ac:dyDescent="0.3">
      <c r="A83" s="1">
        <v>78</v>
      </c>
      <c r="B83" s="3">
        <f t="shared" si="4"/>
        <v>1541.5</v>
      </c>
      <c r="C83" s="3">
        <v>39.5</v>
      </c>
      <c r="D83" s="1">
        <f t="shared" si="3"/>
        <v>450</v>
      </c>
      <c r="E83" s="1">
        <f t="shared" si="5"/>
        <v>449.5368804248763</v>
      </c>
    </row>
    <row r="84" spans="1:5" x14ac:dyDescent="0.3">
      <c r="A84" s="1">
        <v>79</v>
      </c>
      <c r="B84" s="3">
        <f t="shared" si="4"/>
        <v>1581</v>
      </c>
      <c r="C84" s="3">
        <v>40</v>
      </c>
      <c r="D84" s="1">
        <f t="shared" si="3"/>
        <v>472</v>
      </c>
      <c r="E84" s="1">
        <f t="shared" si="5"/>
        <v>472.01372444612014</v>
      </c>
    </row>
    <row r="85" spans="1:5" x14ac:dyDescent="0.3">
      <c r="A85" s="1">
        <v>80</v>
      </c>
      <c r="B85" s="3">
        <f t="shared" si="4"/>
        <v>1621</v>
      </c>
      <c r="C85" s="3">
        <v>40.5</v>
      </c>
      <c r="D85" s="1">
        <f t="shared" si="3"/>
        <v>496</v>
      </c>
      <c r="E85" s="1">
        <f t="shared" si="5"/>
        <v>495.61441066842616</v>
      </c>
    </row>
    <row r="86" spans="1:5" x14ac:dyDescent="0.3">
      <c r="A86" s="1">
        <v>81</v>
      </c>
      <c r="B86" s="3">
        <f t="shared" si="4"/>
        <v>1661.5</v>
      </c>
      <c r="C86" s="3">
        <v>41</v>
      </c>
      <c r="D86" s="1">
        <f t="shared" si="3"/>
        <v>520</v>
      </c>
      <c r="E86" s="1">
        <f t="shared" si="5"/>
        <v>520.39513120184745</v>
      </c>
    </row>
    <row r="87" spans="1:5" x14ac:dyDescent="0.3">
      <c r="A87" s="1">
        <v>82</v>
      </c>
      <c r="B87" s="3">
        <f t="shared" si="4"/>
        <v>1702.5</v>
      </c>
      <c r="C87" s="3">
        <v>41.5</v>
      </c>
      <c r="D87" s="1">
        <f t="shared" si="3"/>
        <v>546</v>
      </c>
      <c r="E87" s="1">
        <f t="shared" si="5"/>
        <v>546.41488776193989</v>
      </c>
    </row>
    <row r="88" spans="1:5" x14ac:dyDescent="0.3">
      <c r="A88" s="1">
        <v>83</v>
      </c>
      <c r="B88" s="3">
        <f t="shared" si="4"/>
        <v>1744</v>
      </c>
      <c r="C88" s="3">
        <v>42</v>
      </c>
      <c r="D88" s="1">
        <f t="shared" si="3"/>
        <v>574</v>
      </c>
      <c r="E88" s="1">
        <f t="shared" si="5"/>
        <v>573.73563215003696</v>
      </c>
    </row>
    <row r="89" spans="1:5" x14ac:dyDescent="0.3">
      <c r="A89" s="1">
        <v>84</v>
      </c>
      <c r="B89" s="3">
        <f t="shared" si="4"/>
        <v>1786</v>
      </c>
      <c r="C89" s="3">
        <v>42.5</v>
      </c>
      <c r="D89" s="1">
        <f t="shared" si="3"/>
        <v>602</v>
      </c>
      <c r="E89" s="1">
        <f t="shared" si="5"/>
        <v>602.42241375753883</v>
      </c>
    </row>
    <row r="90" spans="1:5" x14ac:dyDescent="0.3">
      <c r="A90" s="1">
        <v>85</v>
      </c>
      <c r="B90" s="3">
        <f t="shared" si="4"/>
        <v>1828.5</v>
      </c>
      <c r="C90" s="3">
        <v>43</v>
      </c>
      <c r="D90" s="1">
        <f t="shared" si="3"/>
        <v>633</v>
      </c>
      <c r="E90" s="1">
        <f t="shared" si="5"/>
        <v>632.54353444541584</v>
      </c>
    </row>
    <row r="91" spans="1:5" x14ac:dyDescent="0.3">
      <c r="A91" s="1">
        <v>86</v>
      </c>
      <c r="B91" s="3">
        <f t="shared" si="4"/>
        <v>1871.5</v>
      </c>
      <c r="C91" s="3">
        <v>43.5</v>
      </c>
      <c r="D91" s="1">
        <f t="shared" si="3"/>
        <v>664</v>
      </c>
      <c r="E91" s="1">
        <f t="shared" si="5"/>
        <v>664.1707111676867</v>
      </c>
    </row>
    <row r="92" spans="1:5" x14ac:dyDescent="0.3">
      <c r="A92" s="1">
        <v>87</v>
      </c>
      <c r="B92" s="3">
        <f t="shared" si="4"/>
        <v>1915</v>
      </c>
      <c r="C92" s="3">
        <v>44</v>
      </c>
      <c r="D92" s="1">
        <f t="shared" si="3"/>
        <v>697</v>
      </c>
      <c r="E92" s="1">
        <f t="shared" si="5"/>
        <v>697.37924672607107</v>
      </c>
    </row>
    <row r="93" spans="1:5" x14ac:dyDescent="0.3">
      <c r="A93" s="1">
        <v>88</v>
      </c>
      <c r="B93" s="3">
        <f t="shared" si="4"/>
        <v>1959</v>
      </c>
      <c r="C93" s="3">
        <v>44.5</v>
      </c>
      <c r="D93" s="1">
        <f t="shared" si="3"/>
        <v>732</v>
      </c>
      <c r="E93" s="1">
        <f t="shared" si="5"/>
        <v>732.24820906237471</v>
      </c>
    </row>
    <row r="94" spans="1:5" x14ac:dyDescent="0.3">
      <c r="A94" s="1">
        <v>89</v>
      </c>
      <c r="B94" s="3">
        <f t="shared" si="4"/>
        <v>2003.5</v>
      </c>
      <c r="C94" s="3">
        <v>45</v>
      </c>
      <c r="D94" s="1">
        <f t="shared" si="3"/>
        <v>769</v>
      </c>
      <c r="E94" s="1">
        <f t="shared" si="5"/>
        <v>768.86061951549345</v>
      </c>
    </row>
    <row r="95" spans="1:5" x14ac:dyDescent="0.3">
      <c r="A95" s="1">
        <v>90</v>
      </c>
      <c r="B95" s="3">
        <f t="shared" si="4"/>
        <v>2048.5</v>
      </c>
      <c r="C95" s="3">
        <v>45.5</v>
      </c>
      <c r="D95" s="1">
        <f t="shared" si="3"/>
        <v>807</v>
      </c>
      <c r="E95" s="1">
        <f t="shared" si="5"/>
        <v>807.30365049126817</v>
      </c>
    </row>
    <row r="96" spans="1:5" x14ac:dyDescent="0.3">
      <c r="A96" s="1">
        <v>91</v>
      </c>
      <c r="B96" s="3">
        <f t="shared" si="4"/>
        <v>2094</v>
      </c>
      <c r="C96" s="3">
        <v>46</v>
      </c>
      <c r="D96" s="1">
        <f t="shared" si="3"/>
        <v>848</v>
      </c>
      <c r="E96" s="1">
        <f t="shared" si="5"/>
        <v>847.66883301583164</v>
      </c>
    </row>
    <row r="97" spans="1:5" x14ac:dyDescent="0.3">
      <c r="A97" s="1">
        <v>92</v>
      </c>
      <c r="B97" s="3">
        <f t="shared" si="4"/>
        <v>2140</v>
      </c>
      <c r="C97" s="3">
        <v>46.5</v>
      </c>
      <c r="D97" s="1">
        <f t="shared" si="3"/>
        <v>890</v>
      </c>
      <c r="E97" s="1">
        <f t="shared" si="5"/>
        <v>890.05227466662325</v>
      </c>
    </row>
    <row r="98" spans="1:5" x14ac:dyDescent="0.3">
      <c r="A98" s="1">
        <v>93</v>
      </c>
      <c r="B98" s="3">
        <f t="shared" si="4"/>
        <v>2186.5</v>
      </c>
      <c r="C98" s="3">
        <v>47</v>
      </c>
      <c r="D98" s="1">
        <f t="shared" si="3"/>
        <v>935</v>
      </c>
      <c r="E98" s="1">
        <f t="shared" si="5"/>
        <v>934.55488839995439</v>
      </c>
    </row>
    <row r="99" spans="1:5" x14ac:dyDescent="0.3">
      <c r="A99" s="1">
        <v>94</v>
      </c>
      <c r="B99" s="3">
        <f t="shared" si="4"/>
        <v>2233.5</v>
      </c>
      <c r="C99" s="3">
        <v>47.5</v>
      </c>
      <c r="D99" s="1">
        <f t="shared" si="3"/>
        <v>981</v>
      </c>
      <c r="E99" s="1">
        <f t="shared" si="5"/>
        <v>981.28263281995214</v>
      </c>
    </row>
    <row r="100" spans="1:5" x14ac:dyDescent="0.3">
      <c r="A100" s="1">
        <v>95</v>
      </c>
      <c r="B100" s="3">
        <f t="shared" si="4"/>
        <v>2281</v>
      </c>
      <c r="C100" s="3">
        <v>48</v>
      </c>
      <c r="D100" s="1">
        <f t="shared" si="3"/>
        <v>1030</v>
      </c>
      <c r="E100" s="1">
        <f t="shared" si="5"/>
        <v>1030.3467644609498</v>
      </c>
    </row>
    <row r="101" spans="1:5" x14ac:dyDescent="0.3">
      <c r="A101" s="1">
        <v>96</v>
      </c>
      <c r="B101" s="3">
        <f t="shared" si="4"/>
        <v>2329</v>
      </c>
      <c r="C101" s="3">
        <v>48.5</v>
      </c>
      <c r="D101" s="1">
        <f t="shared" si="3"/>
        <v>1082</v>
      </c>
      <c r="E101" s="1">
        <f t="shared" si="5"/>
        <v>1081.8641026839973</v>
      </c>
    </row>
    <row r="102" spans="1:5" x14ac:dyDescent="0.3">
      <c r="A102" s="1">
        <v>97</v>
      </c>
      <c r="B102" s="3">
        <f t="shared" si="4"/>
        <v>2377.5</v>
      </c>
      <c r="C102" s="3">
        <v>49</v>
      </c>
      <c r="D102" s="1">
        <f t="shared" si="3"/>
        <v>1136</v>
      </c>
      <c r="E102" s="1">
        <f t="shared" si="5"/>
        <v>1135.9573078181973</v>
      </c>
    </row>
    <row r="103" spans="1:5" x14ac:dyDescent="0.3">
      <c r="A103" s="1">
        <v>98</v>
      </c>
      <c r="B103" s="3">
        <f t="shared" si="4"/>
        <v>2426.5</v>
      </c>
      <c r="C103" s="3">
        <v>49.5</v>
      </c>
      <c r="D103" s="1">
        <f t="shared" si="3"/>
        <v>1193</v>
      </c>
      <c r="E103" s="1">
        <f t="shared" si="5"/>
        <v>1192.7551732091072</v>
      </c>
    </row>
    <row r="104" spans="1:5" x14ac:dyDescent="0.3">
      <c r="A104" s="1">
        <v>99</v>
      </c>
      <c r="B104" s="3">
        <f t="shared" si="4"/>
        <v>2476</v>
      </c>
      <c r="C104" s="3">
        <v>50</v>
      </c>
      <c r="D104" s="1">
        <f t="shared" si="3"/>
        <v>1252</v>
      </c>
      <c r="E104" s="1">
        <f t="shared" si="5"/>
        <v>1252.3929318695625</v>
      </c>
    </row>
    <row r="105" spans="1:5" x14ac:dyDescent="0.3">
      <c r="A105" s="1">
        <v>100</v>
      </c>
      <c r="B105" s="3">
        <f t="shared" si="4"/>
        <v>2526</v>
      </c>
      <c r="C105" s="3">
        <v>50.5</v>
      </c>
      <c r="D105" s="1">
        <f t="shared" si="3"/>
        <v>1315</v>
      </c>
      <c r="E105" s="1">
        <f t="shared" si="5"/>
        <v>1315.0125784630407</v>
      </c>
    </row>
    <row r="106" spans="1:5" x14ac:dyDescent="0.3">
      <c r="A106" s="1">
        <v>101</v>
      </c>
      <c r="B106" s="3">
        <f t="shared" si="4"/>
        <v>2576.5</v>
      </c>
      <c r="C106" s="3">
        <v>51</v>
      </c>
      <c r="D106" s="1">
        <f t="shared" si="3"/>
        <v>1381</v>
      </c>
      <c r="E106" s="1">
        <f t="shared" si="5"/>
        <v>1380.7632073861928</v>
      </c>
    </row>
    <row r="107" spans="1:5" x14ac:dyDescent="0.3">
      <c r="A107" s="1">
        <v>102</v>
      </c>
      <c r="B107" s="3">
        <f t="shared" si="4"/>
        <v>2627.5</v>
      </c>
      <c r="C107" s="3">
        <v>51.5</v>
      </c>
      <c r="D107" s="1">
        <f t="shared" si="3"/>
        <v>1450</v>
      </c>
      <c r="E107" s="1">
        <f t="shared" si="5"/>
        <v>1449.8013677555025</v>
      </c>
    </row>
    <row r="108" spans="1:5" x14ac:dyDescent="0.3">
      <c r="A108" s="1">
        <v>103</v>
      </c>
      <c r="B108" s="3">
        <f t="shared" si="4"/>
        <v>2679</v>
      </c>
      <c r="C108" s="3">
        <v>52</v>
      </c>
      <c r="D108" s="1">
        <f t="shared" si="3"/>
        <v>1522</v>
      </c>
      <c r="E108" s="1">
        <f t="shared" si="5"/>
        <v>1522.2914361432777</v>
      </c>
    </row>
    <row r="109" spans="1:5" x14ac:dyDescent="0.3">
      <c r="A109" s="1">
        <v>104</v>
      </c>
      <c r="B109" s="3">
        <f t="shared" si="4"/>
        <v>2731</v>
      </c>
      <c r="C109" s="3">
        <v>52.5</v>
      </c>
      <c r="D109" s="1">
        <f t="shared" si="3"/>
        <v>1598</v>
      </c>
      <c r="E109" s="1">
        <f t="shared" si="5"/>
        <v>1598.4060079504416</v>
      </c>
    </row>
    <row r="110" spans="1:5" x14ac:dyDescent="0.3">
      <c r="A110" s="1">
        <v>105</v>
      </c>
      <c r="B110" s="3">
        <f t="shared" si="4"/>
        <v>2783.5</v>
      </c>
      <c r="C110" s="3">
        <v>53</v>
      </c>
      <c r="D110" s="1">
        <f t="shared" si="3"/>
        <v>1678</v>
      </c>
      <c r="E110" s="1">
        <f t="shared" si="5"/>
        <v>1678.3263083479637</v>
      </c>
    </row>
    <row r="111" spans="1:5" x14ac:dyDescent="0.3">
      <c r="A111" s="1">
        <v>106</v>
      </c>
      <c r="B111" s="3">
        <f t="shared" si="4"/>
        <v>2836.5</v>
      </c>
      <c r="C111" s="3">
        <v>53.5</v>
      </c>
      <c r="D111" s="1">
        <f t="shared" si="3"/>
        <v>1762</v>
      </c>
      <c r="E111" s="1">
        <f t="shared" si="5"/>
        <v>1762.2426237653619</v>
      </c>
    </row>
    <row r="112" spans="1:5" x14ac:dyDescent="0.3">
      <c r="A112" s="1">
        <v>107</v>
      </c>
      <c r="B112" s="3">
        <f t="shared" si="4"/>
        <v>2890</v>
      </c>
      <c r="C112" s="3">
        <v>54</v>
      </c>
      <c r="D112" s="1">
        <f t="shared" si="3"/>
        <v>1850</v>
      </c>
      <c r="E112" s="1">
        <f t="shared" si="5"/>
        <v>1850.3547549536302</v>
      </c>
    </row>
    <row r="113" spans="1:5" x14ac:dyDescent="0.3">
      <c r="A113" s="1">
        <v>108</v>
      </c>
      <c r="B113" s="3">
        <f t="shared" si="4"/>
        <v>2944</v>
      </c>
      <c r="C113" s="3">
        <v>54.5</v>
      </c>
      <c r="D113" s="1">
        <f t="shared" si="3"/>
        <v>1943</v>
      </c>
      <c r="E113" s="1">
        <f t="shared" si="5"/>
        <v>1942.8724927013118</v>
      </c>
    </row>
    <row r="114" spans="1:5" x14ac:dyDescent="0.3">
      <c r="A114" s="1">
        <v>109</v>
      </c>
      <c r="B114" s="3">
        <f t="shared" si="4"/>
        <v>2998.5</v>
      </c>
      <c r="C114" s="3">
        <v>55</v>
      </c>
      <c r="D114" s="1">
        <f t="shared" si="3"/>
        <v>2040</v>
      </c>
      <c r="E114" s="1">
        <f t="shared" si="5"/>
        <v>2040.0161173363774</v>
      </c>
    </row>
    <row r="115" spans="1:5" x14ac:dyDescent="0.3">
      <c r="A115" s="1">
        <v>110</v>
      </c>
      <c r="B115" s="3">
        <f t="shared" si="4"/>
        <v>3053.5</v>
      </c>
      <c r="C115" s="3">
        <v>55.5</v>
      </c>
      <c r="D115" s="1">
        <f t="shared" si="3"/>
        <v>2142</v>
      </c>
      <c r="E115" s="1">
        <f t="shared" si="5"/>
        <v>2142.0169232031963</v>
      </c>
    </row>
    <row r="116" spans="1:5" x14ac:dyDescent="0.3">
      <c r="A116" s="1">
        <v>111</v>
      </c>
      <c r="B116" s="3">
        <f t="shared" si="4"/>
        <v>3109</v>
      </c>
      <c r="C116" s="3">
        <v>56</v>
      </c>
      <c r="D116" s="1">
        <f t="shared" si="3"/>
        <v>2249</v>
      </c>
      <c r="E116" s="1">
        <f t="shared" si="5"/>
        <v>2249.1177693633563</v>
      </c>
    </row>
    <row r="117" spans="1:5" x14ac:dyDescent="0.3">
      <c r="A117" s="1">
        <v>112</v>
      </c>
      <c r="B117" s="3">
        <f t="shared" si="4"/>
        <v>3165</v>
      </c>
      <c r="C117" s="3">
        <v>56.5</v>
      </c>
      <c r="D117" s="1">
        <f t="shared" si="3"/>
        <v>2362</v>
      </c>
      <c r="E117" s="1">
        <f t="shared" si="5"/>
        <v>2361.5736578315241</v>
      </c>
    </row>
    <row r="118" spans="1:5" x14ac:dyDescent="0.3">
      <c r="A118" s="1">
        <v>113</v>
      </c>
      <c r="B118" s="3">
        <f t="shared" si="4"/>
        <v>3221.5</v>
      </c>
      <c r="C118" s="3">
        <v>57</v>
      </c>
      <c r="D118" s="1">
        <f t="shared" si="3"/>
        <v>2480</v>
      </c>
      <c r="E118" s="1">
        <f t="shared" si="5"/>
        <v>2479.6523407231002</v>
      </c>
    </row>
    <row r="119" spans="1:5" x14ac:dyDescent="0.3">
      <c r="A119" s="1">
        <v>114</v>
      </c>
      <c r="B119" s="3">
        <f t="shared" si="4"/>
        <v>3278.5</v>
      </c>
      <c r="C119" s="3">
        <v>57.5</v>
      </c>
      <c r="D119" s="1">
        <f t="shared" si="3"/>
        <v>2604</v>
      </c>
      <c r="E119" s="1">
        <f t="shared" si="5"/>
        <v>2603.6349577592555</v>
      </c>
    </row>
    <row r="120" spans="1:5" x14ac:dyDescent="0.3">
      <c r="A120" s="1">
        <v>115</v>
      </c>
      <c r="B120" s="3">
        <f t="shared" si="4"/>
        <v>3336</v>
      </c>
      <c r="C120" s="3">
        <v>58</v>
      </c>
      <c r="D120" s="1">
        <f t="shared" si="3"/>
        <v>2734</v>
      </c>
      <c r="E120" s="1">
        <f t="shared" si="5"/>
        <v>2733.8167056472184</v>
      </c>
    </row>
    <row r="121" spans="1:5" x14ac:dyDescent="0.3">
      <c r="A121" s="1">
        <v>116</v>
      </c>
      <c r="B121" s="3">
        <f t="shared" si="4"/>
        <v>3394</v>
      </c>
      <c r="C121" s="3">
        <v>58.5</v>
      </c>
      <c r="D121" s="1">
        <f t="shared" si="3"/>
        <v>2871</v>
      </c>
      <c r="E121" s="1">
        <f t="shared" si="5"/>
        <v>2870.5075409295796</v>
      </c>
    </row>
    <row r="122" spans="1:5" x14ac:dyDescent="0.3">
      <c r="A122" s="1">
        <v>117</v>
      </c>
      <c r="B122" s="3">
        <f t="shared" si="4"/>
        <v>3452.5</v>
      </c>
      <c r="C122" s="3">
        <v>59</v>
      </c>
      <c r="D122" s="1">
        <f t="shared" si="3"/>
        <v>3014</v>
      </c>
      <c r="E122" s="1">
        <f t="shared" si="5"/>
        <v>3014.0329179760588</v>
      </c>
    </row>
    <row r="123" spans="1:5" x14ac:dyDescent="0.3">
      <c r="A123" s="1">
        <v>118</v>
      </c>
      <c r="B123" s="3">
        <f t="shared" si="4"/>
        <v>3511.5</v>
      </c>
      <c r="C123" s="3">
        <v>59.5</v>
      </c>
      <c r="D123" s="1">
        <f t="shared" si="3"/>
        <v>3165</v>
      </c>
      <c r="E123" s="1">
        <f t="shared" si="5"/>
        <v>3164.734563874862</v>
      </c>
    </row>
    <row r="124" spans="1:5" x14ac:dyDescent="0.3">
      <c r="A124" s="1">
        <v>119</v>
      </c>
      <c r="B124" s="3">
        <f t="shared" si="4"/>
        <v>3571</v>
      </c>
      <c r="C124" s="3">
        <v>60</v>
      </c>
      <c r="D124" s="1">
        <f t="shared" si="3"/>
        <v>3323</v>
      </c>
      <c r="E124" s="1">
        <f t="shared" si="5"/>
        <v>3322.9712920686052</v>
      </c>
    </row>
    <row r="125" spans="1:5" x14ac:dyDescent="0.3">
      <c r="A125" s="1">
        <v>120</v>
      </c>
      <c r="B125" s="3">
        <f t="shared" si="4"/>
        <v>3631</v>
      </c>
      <c r="C125" s="3">
        <v>60.5</v>
      </c>
      <c r="D125" s="1">
        <f t="shared" si="3"/>
        <v>3489</v>
      </c>
      <c r="E125" s="1">
        <f t="shared" si="5"/>
        <v>3489.1198566720354</v>
      </c>
    </row>
    <row r="126" spans="1:5" x14ac:dyDescent="0.3">
      <c r="A126" s="1">
        <v>121</v>
      </c>
      <c r="B126" s="3">
        <f t="shared" si="4"/>
        <v>3691.5</v>
      </c>
      <c r="C126" s="3">
        <v>61</v>
      </c>
      <c r="D126" s="1">
        <f t="shared" si="3"/>
        <v>3664</v>
      </c>
      <c r="E126" s="1">
        <f t="shared" si="5"/>
        <v>3663.5758495056375</v>
      </c>
    </row>
    <row r="127" spans="1:5" x14ac:dyDescent="0.3">
      <c r="A127" s="1">
        <v>122</v>
      </c>
      <c r="B127" s="3">
        <f t="shared" si="4"/>
        <v>3752.5</v>
      </c>
      <c r="C127" s="3">
        <v>61.5</v>
      </c>
      <c r="D127" s="1">
        <f t="shared" si="3"/>
        <v>3847</v>
      </c>
      <c r="E127" s="1">
        <f t="shared" si="5"/>
        <v>3846.7546419809196</v>
      </c>
    </row>
    <row r="128" spans="1:5" x14ac:dyDescent="0.3">
      <c r="A128" s="1">
        <v>123</v>
      </c>
      <c r="B128" s="3">
        <f t="shared" si="4"/>
        <v>3814</v>
      </c>
      <c r="C128" s="3">
        <v>62</v>
      </c>
      <c r="D128" s="1">
        <f t="shared" si="3"/>
        <v>4039</v>
      </c>
      <c r="E128" s="1">
        <f t="shared" si="5"/>
        <v>4039.0923740799658</v>
      </c>
    </row>
    <row r="129" spans="1:5" x14ac:dyDescent="0.3">
      <c r="A129" s="1">
        <v>124</v>
      </c>
      <c r="B129" s="3">
        <f t="shared" si="4"/>
        <v>3876</v>
      </c>
      <c r="C129" s="3">
        <v>62.5</v>
      </c>
      <c r="D129" s="1">
        <f t="shared" si="3"/>
        <v>4241</v>
      </c>
      <c r="E129" s="1">
        <f t="shared" si="5"/>
        <v>4241.046992783964</v>
      </c>
    </row>
    <row r="130" spans="1:5" x14ac:dyDescent="0.3">
      <c r="A130" s="1">
        <v>125</v>
      </c>
      <c r="B130" s="3">
        <f t="shared" si="4"/>
        <v>3938.5</v>
      </c>
      <c r="C130" s="3">
        <v>63</v>
      </c>
      <c r="D130" s="1">
        <f t="shared" si="3"/>
        <v>4453</v>
      </c>
      <c r="E130" s="1">
        <f t="shared" si="5"/>
        <v>4453.0993424231629</v>
      </c>
    </row>
    <row r="131" spans="1:5" x14ac:dyDescent="0.3">
      <c r="A131" s="1">
        <v>126</v>
      </c>
      <c r="B131" s="3">
        <f t="shared" si="4"/>
        <v>4001.5</v>
      </c>
      <c r="C131" s="3">
        <v>63.5</v>
      </c>
      <c r="D131" s="1">
        <f t="shared" si="3"/>
        <v>4676</v>
      </c>
      <c r="E131" s="1">
        <f t="shared" si="5"/>
        <v>4675.7543095443216</v>
      </c>
    </row>
    <row r="132" spans="1:5" x14ac:dyDescent="0.3">
      <c r="A132" s="1">
        <v>127</v>
      </c>
      <c r="B132" s="3">
        <f t="shared" si="4"/>
        <v>4065</v>
      </c>
      <c r="C132" s="3">
        <v>64</v>
      </c>
      <c r="D132" s="1">
        <f t="shared" si="3"/>
        <v>4910</v>
      </c>
      <c r="E132" s="1">
        <f t="shared" si="5"/>
        <v>4909.5420250215375</v>
      </c>
    </row>
    <row r="133" spans="1:5" x14ac:dyDescent="0.3">
      <c r="A133" s="1">
        <v>128</v>
      </c>
      <c r="B133" s="3">
        <f t="shared" si="4"/>
        <v>4129</v>
      </c>
      <c r="C133" s="3">
        <v>64.5</v>
      </c>
      <c r="D133" s="1">
        <f t="shared" si="3"/>
        <v>5155</v>
      </c>
      <c r="E133" s="1">
        <f t="shared" si="5"/>
        <v>5155.0191262726148</v>
      </c>
    </row>
    <row r="134" spans="1:5" x14ac:dyDescent="0.3">
      <c r="A134" s="1">
        <v>129</v>
      </c>
      <c r="B134" s="3">
        <f t="shared" si="4"/>
        <v>4193.5</v>
      </c>
      <c r="C134" s="3">
        <v>65</v>
      </c>
      <c r="D134" s="1">
        <f t="shared" ref="D134:D197" si="6">ROUND(E134,0)</f>
        <v>5413</v>
      </c>
      <c r="E134" s="1">
        <f t="shared" si="5"/>
        <v>5412.7700825862457</v>
      </c>
    </row>
    <row r="135" spans="1:5" x14ac:dyDescent="0.3">
      <c r="A135" s="1">
        <v>130</v>
      </c>
      <c r="B135" s="3">
        <f t="shared" ref="B135:B198" si="7">B134+C134</f>
        <v>4258.5</v>
      </c>
      <c r="C135" s="3">
        <v>65.5</v>
      </c>
      <c r="D135" s="1">
        <f t="shared" si="6"/>
        <v>5683</v>
      </c>
      <c r="E135" s="1">
        <f t="shared" si="5"/>
        <v>5683.4085867155582</v>
      </c>
    </row>
    <row r="136" spans="1:5" x14ac:dyDescent="0.3">
      <c r="A136" s="1">
        <v>131</v>
      </c>
      <c r="B136" s="3">
        <f t="shared" si="7"/>
        <v>4324</v>
      </c>
      <c r="C136" s="3">
        <v>66</v>
      </c>
      <c r="D136" s="1">
        <f t="shared" si="6"/>
        <v>5968</v>
      </c>
      <c r="E136" s="1">
        <f t="shared" ref="E136:E199" si="8">E135*1.05</f>
        <v>5967.5790160513361</v>
      </c>
    </row>
    <row r="137" spans="1:5" x14ac:dyDescent="0.3">
      <c r="A137" s="1">
        <v>132</v>
      </c>
      <c r="B137" s="3">
        <f t="shared" si="7"/>
        <v>4390</v>
      </c>
      <c r="C137" s="3">
        <v>66.5</v>
      </c>
      <c r="D137" s="1">
        <f t="shared" si="6"/>
        <v>6266</v>
      </c>
      <c r="E137" s="1">
        <f t="shared" si="8"/>
        <v>6265.9579668539036</v>
      </c>
    </row>
    <row r="138" spans="1:5" x14ac:dyDescent="0.3">
      <c r="A138" s="1">
        <v>133</v>
      </c>
      <c r="B138" s="3">
        <f t="shared" si="7"/>
        <v>4456.5</v>
      </c>
      <c r="C138" s="3">
        <v>67</v>
      </c>
      <c r="D138" s="1">
        <f t="shared" si="6"/>
        <v>6579</v>
      </c>
      <c r="E138" s="1">
        <f t="shared" si="8"/>
        <v>6579.2558651965992</v>
      </c>
    </row>
    <row r="139" spans="1:5" x14ac:dyDescent="0.3">
      <c r="A139" s="1">
        <v>134</v>
      </c>
      <c r="B139" s="3">
        <f t="shared" si="7"/>
        <v>4523.5</v>
      </c>
      <c r="C139" s="3">
        <v>67.5</v>
      </c>
      <c r="D139" s="1">
        <f t="shared" si="6"/>
        <v>6908</v>
      </c>
      <c r="E139" s="1">
        <f t="shared" si="8"/>
        <v>6908.2186584564297</v>
      </c>
    </row>
    <row r="140" spans="1:5" x14ac:dyDescent="0.3">
      <c r="A140" s="1">
        <v>135</v>
      </c>
      <c r="B140" s="3">
        <f t="shared" si="7"/>
        <v>4591</v>
      </c>
      <c r="C140" s="3">
        <v>68</v>
      </c>
      <c r="D140" s="1">
        <f t="shared" si="6"/>
        <v>7254</v>
      </c>
      <c r="E140" s="1">
        <f t="shared" si="8"/>
        <v>7253.6295913792519</v>
      </c>
    </row>
    <row r="141" spans="1:5" x14ac:dyDescent="0.3">
      <c r="A141" s="1">
        <v>136</v>
      </c>
      <c r="B141" s="3">
        <f t="shared" si="7"/>
        <v>4659</v>
      </c>
      <c r="C141" s="3">
        <v>68.5</v>
      </c>
      <c r="D141" s="1">
        <f t="shared" si="6"/>
        <v>7616</v>
      </c>
      <c r="E141" s="1">
        <f t="shared" si="8"/>
        <v>7616.3110709482153</v>
      </c>
    </row>
    <row r="142" spans="1:5" x14ac:dyDescent="0.3">
      <c r="A142" s="1">
        <v>137</v>
      </c>
      <c r="B142" s="3">
        <f t="shared" si="7"/>
        <v>4727.5</v>
      </c>
      <c r="C142" s="3">
        <v>69</v>
      </c>
      <c r="D142" s="1">
        <f t="shared" si="6"/>
        <v>7997</v>
      </c>
      <c r="E142" s="1">
        <f t="shared" si="8"/>
        <v>7997.1266244956259</v>
      </c>
    </row>
    <row r="143" spans="1:5" x14ac:dyDescent="0.3">
      <c r="A143" s="1">
        <v>138</v>
      </c>
      <c r="B143" s="3">
        <f t="shared" si="7"/>
        <v>4796.5</v>
      </c>
      <c r="C143" s="3">
        <v>69.5</v>
      </c>
      <c r="D143" s="1">
        <f t="shared" si="6"/>
        <v>8397</v>
      </c>
      <c r="E143" s="1">
        <f t="shared" si="8"/>
        <v>8396.9829557204084</v>
      </c>
    </row>
    <row r="144" spans="1:5" x14ac:dyDescent="0.3">
      <c r="A144" s="1">
        <v>139</v>
      </c>
      <c r="B144" s="3">
        <f t="shared" si="7"/>
        <v>4866</v>
      </c>
      <c r="C144" s="3">
        <v>70</v>
      </c>
      <c r="D144" s="1">
        <f t="shared" si="6"/>
        <v>8817</v>
      </c>
      <c r="E144" s="1">
        <f t="shared" si="8"/>
        <v>8816.8321035064291</v>
      </c>
    </row>
    <row r="145" spans="1:5" x14ac:dyDescent="0.3">
      <c r="A145" s="1">
        <v>140</v>
      </c>
      <c r="B145" s="3">
        <f t="shared" si="7"/>
        <v>4936</v>
      </c>
      <c r="C145" s="3">
        <v>70.5</v>
      </c>
      <c r="D145" s="1">
        <f t="shared" si="6"/>
        <v>9258</v>
      </c>
      <c r="E145" s="1">
        <f t="shared" si="8"/>
        <v>9257.6737086817502</v>
      </c>
    </row>
    <row r="146" spans="1:5" x14ac:dyDescent="0.3">
      <c r="A146" s="1">
        <v>141</v>
      </c>
      <c r="B146" s="3">
        <f t="shared" si="7"/>
        <v>5006.5</v>
      </c>
      <c r="C146" s="3">
        <v>71</v>
      </c>
      <c r="D146" s="1">
        <f t="shared" si="6"/>
        <v>9721</v>
      </c>
      <c r="E146" s="1">
        <f t="shared" si="8"/>
        <v>9720.5573941158382</v>
      </c>
    </row>
    <row r="147" spans="1:5" x14ac:dyDescent="0.3">
      <c r="A147" s="1">
        <v>142</v>
      </c>
      <c r="B147" s="3">
        <f t="shared" si="7"/>
        <v>5077.5</v>
      </c>
      <c r="C147" s="3">
        <v>71.5</v>
      </c>
      <c r="D147" s="1">
        <f t="shared" si="6"/>
        <v>10207</v>
      </c>
      <c r="E147" s="1">
        <f t="shared" si="8"/>
        <v>10206.585263821631</v>
      </c>
    </row>
    <row r="148" spans="1:5" x14ac:dyDescent="0.3">
      <c r="A148" s="1">
        <v>143</v>
      </c>
      <c r="B148" s="3">
        <f t="shared" si="7"/>
        <v>5149</v>
      </c>
      <c r="C148" s="3">
        <v>72</v>
      </c>
      <c r="D148" s="1">
        <f t="shared" si="6"/>
        <v>10717</v>
      </c>
      <c r="E148" s="1">
        <f t="shared" si="8"/>
        <v>10716.914527012714</v>
      </c>
    </row>
    <row r="149" spans="1:5" x14ac:dyDescent="0.3">
      <c r="A149" s="1">
        <v>144</v>
      </c>
      <c r="B149" s="3">
        <f t="shared" si="7"/>
        <v>5221</v>
      </c>
      <c r="C149" s="3">
        <v>72.5</v>
      </c>
      <c r="D149" s="1">
        <f t="shared" si="6"/>
        <v>11253</v>
      </c>
      <c r="E149" s="1">
        <f t="shared" si="8"/>
        <v>11252.760253363351</v>
      </c>
    </row>
    <row r="150" spans="1:5" x14ac:dyDescent="0.3">
      <c r="A150" s="1">
        <v>145</v>
      </c>
      <c r="B150" s="3">
        <f t="shared" si="7"/>
        <v>5293.5</v>
      </c>
      <c r="C150" s="3">
        <v>73</v>
      </c>
      <c r="D150" s="1">
        <f t="shared" si="6"/>
        <v>11815</v>
      </c>
      <c r="E150" s="1">
        <f t="shared" si="8"/>
        <v>11815.39826603152</v>
      </c>
    </row>
    <row r="151" spans="1:5" x14ac:dyDescent="0.3">
      <c r="A151" s="1">
        <v>146</v>
      </c>
      <c r="B151" s="3">
        <f t="shared" si="7"/>
        <v>5366.5</v>
      </c>
      <c r="C151" s="3">
        <v>73.5</v>
      </c>
      <c r="D151" s="1">
        <f t="shared" si="6"/>
        <v>12406</v>
      </c>
      <c r="E151" s="1">
        <f t="shared" si="8"/>
        <v>12406.168179333095</v>
      </c>
    </row>
    <row r="152" spans="1:5" x14ac:dyDescent="0.3">
      <c r="A152" s="1">
        <v>147</v>
      </c>
      <c r="B152" s="3">
        <f t="shared" si="7"/>
        <v>5440</v>
      </c>
      <c r="C152" s="3">
        <v>74</v>
      </c>
      <c r="D152" s="1">
        <f t="shared" si="6"/>
        <v>13026</v>
      </c>
      <c r="E152" s="1">
        <f t="shared" si="8"/>
        <v>13026.476588299751</v>
      </c>
    </row>
    <row r="153" spans="1:5" x14ac:dyDescent="0.3">
      <c r="A153" s="1">
        <v>148</v>
      </c>
      <c r="B153" s="3">
        <f t="shared" si="7"/>
        <v>5514</v>
      </c>
      <c r="C153" s="3">
        <v>74.5</v>
      </c>
      <c r="D153" s="1">
        <f t="shared" si="6"/>
        <v>13678</v>
      </c>
      <c r="E153" s="1">
        <f t="shared" si="8"/>
        <v>13677.80041771474</v>
      </c>
    </row>
    <row r="154" spans="1:5" x14ac:dyDescent="0.3">
      <c r="A154" s="1">
        <v>149</v>
      </c>
      <c r="B154" s="3">
        <f t="shared" si="7"/>
        <v>5588.5</v>
      </c>
      <c r="C154" s="3">
        <v>75</v>
      </c>
      <c r="D154" s="1">
        <f t="shared" si="6"/>
        <v>14362</v>
      </c>
      <c r="E154" s="1">
        <f t="shared" si="8"/>
        <v>14361.690438600477</v>
      </c>
    </row>
    <row r="155" spans="1:5" x14ac:dyDescent="0.3">
      <c r="A155" s="1">
        <v>150</v>
      </c>
      <c r="B155" s="3">
        <f t="shared" si="7"/>
        <v>5663.5</v>
      </c>
      <c r="C155" s="3">
        <v>75.5</v>
      </c>
      <c r="D155" s="1">
        <f t="shared" si="6"/>
        <v>15080</v>
      </c>
      <c r="E155" s="1">
        <f t="shared" si="8"/>
        <v>15079.774960530502</v>
      </c>
    </row>
    <row r="156" spans="1:5" x14ac:dyDescent="0.3">
      <c r="A156" s="1">
        <v>151</v>
      </c>
      <c r="B156" s="3">
        <f t="shared" si="7"/>
        <v>5739</v>
      </c>
      <c r="C156" s="3">
        <v>76</v>
      </c>
      <c r="D156" s="1">
        <f t="shared" si="6"/>
        <v>15834</v>
      </c>
      <c r="E156" s="1">
        <f t="shared" si="8"/>
        <v>15833.763708557028</v>
      </c>
    </row>
    <row r="157" spans="1:5" x14ac:dyDescent="0.3">
      <c r="A157" s="1">
        <v>152</v>
      </c>
      <c r="B157" s="3">
        <f t="shared" si="7"/>
        <v>5815</v>
      </c>
      <c r="C157" s="3">
        <v>76.5</v>
      </c>
      <c r="D157" s="1">
        <f t="shared" si="6"/>
        <v>16625</v>
      </c>
      <c r="E157" s="1">
        <f t="shared" si="8"/>
        <v>16625.451893984879</v>
      </c>
    </row>
    <row r="158" spans="1:5" x14ac:dyDescent="0.3">
      <c r="A158" s="1">
        <v>153</v>
      </c>
      <c r="B158" s="3">
        <f t="shared" si="7"/>
        <v>5891.5</v>
      </c>
      <c r="C158" s="3">
        <v>77</v>
      </c>
      <c r="D158" s="1">
        <f t="shared" si="6"/>
        <v>17457</v>
      </c>
      <c r="E158" s="1">
        <f t="shared" si="8"/>
        <v>17456.724488684122</v>
      </c>
    </row>
    <row r="159" spans="1:5" x14ac:dyDescent="0.3">
      <c r="A159" s="1">
        <v>154</v>
      </c>
      <c r="B159" s="3">
        <f t="shared" si="7"/>
        <v>5968.5</v>
      </c>
      <c r="C159" s="3">
        <v>77.5</v>
      </c>
      <c r="D159" s="1">
        <f t="shared" si="6"/>
        <v>18330</v>
      </c>
      <c r="E159" s="1">
        <f t="shared" si="8"/>
        <v>18329.560713118328</v>
      </c>
    </row>
    <row r="160" spans="1:5" x14ac:dyDescent="0.3">
      <c r="A160" s="1">
        <v>155</v>
      </c>
      <c r="B160" s="3">
        <f t="shared" si="7"/>
        <v>6046</v>
      </c>
      <c r="C160" s="3">
        <v>78</v>
      </c>
      <c r="D160" s="1">
        <f t="shared" si="6"/>
        <v>19246</v>
      </c>
      <c r="E160" s="1">
        <f t="shared" si="8"/>
        <v>19246.038748774245</v>
      </c>
    </row>
    <row r="161" spans="1:5" x14ac:dyDescent="0.3">
      <c r="A161" s="1">
        <v>156</v>
      </c>
      <c r="B161" s="3">
        <f t="shared" si="7"/>
        <v>6124</v>
      </c>
      <c r="C161" s="3">
        <v>78.5</v>
      </c>
      <c r="D161" s="1">
        <f t="shared" si="6"/>
        <v>20208</v>
      </c>
      <c r="E161" s="1">
        <f t="shared" si="8"/>
        <v>20208.340686212956</v>
      </c>
    </row>
    <row r="162" spans="1:5" x14ac:dyDescent="0.3">
      <c r="A162" s="1">
        <v>157</v>
      </c>
      <c r="B162" s="3">
        <f t="shared" si="7"/>
        <v>6202.5</v>
      </c>
      <c r="C162" s="3">
        <v>79</v>
      </c>
      <c r="D162" s="1">
        <f t="shared" si="6"/>
        <v>21219</v>
      </c>
      <c r="E162" s="1">
        <f t="shared" si="8"/>
        <v>21218.757720523605</v>
      </c>
    </row>
    <row r="163" spans="1:5" x14ac:dyDescent="0.3">
      <c r="A163" s="1">
        <v>158</v>
      </c>
      <c r="B163" s="3">
        <f t="shared" si="7"/>
        <v>6281.5</v>
      </c>
      <c r="C163" s="3">
        <v>79.5</v>
      </c>
      <c r="D163" s="1">
        <f t="shared" si="6"/>
        <v>22280</v>
      </c>
      <c r="E163" s="1">
        <f t="shared" si="8"/>
        <v>22279.695606549787</v>
      </c>
    </row>
    <row r="164" spans="1:5" x14ac:dyDescent="0.3">
      <c r="A164" s="1">
        <v>159</v>
      </c>
      <c r="B164" s="3">
        <f t="shared" si="7"/>
        <v>6361</v>
      </c>
      <c r="C164" s="3">
        <v>80</v>
      </c>
      <c r="D164" s="1">
        <f t="shared" si="6"/>
        <v>23394</v>
      </c>
      <c r="E164" s="1">
        <f t="shared" si="8"/>
        <v>23393.680386877277</v>
      </c>
    </row>
    <row r="165" spans="1:5" x14ac:dyDescent="0.3">
      <c r="A165" s="1">
        <v>160</v>
      </c>
      <c r="B165" s="3">
        <f t="shared" si="7"/>
        <v>6441</v>
      </c>
      <c r="C165" s="3">
        <v>80.5</v>
      </c>
      <c r="D165" s="1">
        <f t="shared" si="6"/>
        <v>24563</v>
      </c>
      <c r="E165" s="1">
        <f t="shared" si="8"/>
        <v>24563.364406221142</v>
      </c>
    </row>
    <row r="166" spans="1:5" x14ac:dyDescent="0.3">
      <c r="A166" s="1">
        <v>161</v>
      </c>
      <c r="B166" s="3">
        <f t="shared" si="7"/>
        <v>6521.5</v>
      </c>
      <c r="C166" s="3">
        <v>81</v>
      </c>
      <c r="D166" s="1">
        <f t="shared" si="6"/>
        <v>25792</v>
      </c>
      <c r="E166" s="1">
        <f t="shared" si="8"/>
        <v>25791.5326265322</v>
      </c>
    </row>
    <row r="167" spans="1:5" x14ac:dyDescent="0.3">
      <c r="A167" s="1">
        <v>162</v>
      </c>
      <c r="B167" s="3">
        <f t="shared" si="7"/>
        <v>6602.5</v>
      </c>
      <c r="C167" s="3">
        <v>81.5</v>
      </c>
      <c r="D167" s="1">
        <f t="shared" si="6"/>
        <v>27081</v>
      </c>
      <c r="E167" s="1">
        <f t="shared" si="8"/>
        <v>27081.10925785881</v>
      </c>
    </row>
    <row r="168" spans="1:5" x14ac:dyDescent="0.3">
      <c r="A168" s="1">
        <v>163</v>
      </c>
      <c r="B168" s="3">
        <f t="shared" si="7"/>
        <v>6684</v>
      </c>
      <c r="C168" s="3">
        <v>82</v>
      </c>
      <c r="D168" s="1">
        <f t="shared" si="6"/>
        <v>28435</v>
      </c>
      <c r="E168" s="1">
        <f t="shared" si="8"/>
        <v>28435.164720751753</v>
      </c>
    </row>
    <row r="169" spans="1:5" x14ac:dyDescent="0.3">
      <c r="A169" s="1">
        <v>164</v>
      </c>
      <c r="B169" s="3">
        <f t="shared" si="7"/>
        <v>6766</v>
      </c>
      <c r="C169" s="3">
        <v>82.5</v>
      </c>
      <c r="D169" s="1">
        <f t="shared" si="6"/>
        <v>29857</v>
      </c>
      <c r="E169" s="1">
        <f t="shared" si="8"/>
        <v>29856.922956789342</v>
      </c>
    </row>
    <row r="170" spans="1:5" x14ac:dyDescent="0.3">
      <c r="A170" s="1">
        <v>165</v>
      </c>
      <c r="B170" s="3">
        <f t="shared" si="7"/>
        <v>6848.5</v>
      </c>
      <c r="C170" s="3">
        <v>83</v>
      </c>
      <c r="D170" s="1">
        <f t="shared" si="6"/>
        <v>31350</v>
      </c>
      <c r="E170" s="1">
        <f t="shared" si="8"/>
        <v>31349.769104628809</v>
      </c>
    </row>
    <row r="171" spans="1:5" x14ac:dyDescent="0.3">
      <c r="A171" s="1">
        <v>166</v>
      </c>
      <c r="B171" s="3">
        <f t="shared" si="7"/>
        <v>6931.5</v>
      </c>
      <c r="C171" s="3">
        <v>83.5</v>
      </c>
      <c r="D171" s="1">
        <f t="shared" si="6"/>
        <v>32917</v>
      </c>
      <c r="E171" s="1">
        <f t="shared" si="8"/>
        <v>32917.257559860249</v>
      </c>
    </row>
    <row r="172" spans="1:5" x14ac:dyDescent="0.3">
      <c r="A172" s="1">
        <v>167</v>
      </c>
      <c r="B172" s="3">
        <f t="shared" si="7"/>
        <v>7015</v>
      </c>
      <c r="C172" s="3">
        <v>84</v>
      </c>
      <c r="D172" s="1">
        <f t="shared" si="6"/>
        <v>34563</v>
      </c>
      <c r="E172" s="1">
        <f t="shared" si="8"/>
        <v>34563.120437853264</v>
      </c>
    </row>
    <row r="173" spans="1:5" x14ac:dyDescent="0.3">
      <c r="A173" s="1">
        <v>168</v>
      </c>
      <c r="B173" s="3">
        <f t="shared" si="7"/>
        <v>7099</v>
      </c>
      <c r="C173" s="3">
        <v>84.5</v>
      </c>
      <c r="D173" s="1">
        <f t="shared" si="6"/>
        <v>36291</v>
      </c>
      <c r="E173" s="1">
        <f t="shared" si="8"/>
        <v>36291.276459745932</v>
      </c>
    </row>
    <row r="174" spans="1:5" x14ac:dyDescent="0.3">
      <c r="A174" s="1">
        <v>169</v>
      </c>
      <c r="B174" s="3">
        <f t="shared" si="7"/>
        <v>7183.5</v>
      </c>
      <c r="C174" s="3">
        <v>85</v>
      </c>
      <c r="D174" s="1">
        <f t="shared" si="6"/>
        <v>38106</v>
      </c>
      <c r="E174" s="1">
        <f t="shared" si="8"/>
        <v>38105.840282733232</v>
      </c>
    </row>
    <row r="175" spans="1:5" x14ac:dyDescent="0.3">
      <c r="A175" s="1">
        <v>170</v>
      </c>
      <c r="B175" s="3">
        <f t="shared" si="7"/>
        <v>7268.5</v>
      </c>
      <c r="C175" s="3">
        <v>85.5</v>
      </c>
      <c r="D175" s="1">
        <f t="shared" si="6"/>
        <v>40011</v>
      </c>
      <c r="E175" s="1">
        <f t="shared" si="8"/>
        <v>40011.132296869895</v>
      </c>
    </row>
    <row r="176" spans="1:5" x14ac:dyDescent="0.3">
      <c r="A176" s="1">
        <v>171</v>
      </c>
      <c r="B176" s="3">
        <f t="shared" si="7"/>
        <v>7354</v>
      </c>
      <c r="C176" s="3">
        <v>86</v>
      </c>
      <c r="D176" s="1">
        <f t="shared" si="6"/>
        <v>42012</v>
      </c>
      <c r="E176" s="1">
        <f t="shared" si="8"/>
        <v>42011.688911713391</v>
      </c>
    </row>
    <row r="177" spans="1:5" x14ac:dyDescent="0.3">
      <c r="A177" s="1">
        <v>172</v>
      </c>
      <c r="B177" s="3">
        <f t="shared" si="7"/>
        <v>7440</v>
      </c>
      <c r="C177" s="3">
        <v>86.5</v>
      </c>
      <c r="D177" s="1">
        <f t="shared" si="6"/>
        <v>44112</v>
      </c>
      <c r="E177" s="1">
        <f t="shared" si="8"/>
        <v>44112.273357299062</v>
      </c>
    </row>
    <row r="178" spans="1:5" x14ac:dyDescent="0.3">
      <c r="A178" s="1">
        <v>173</v>
      </c>
      <c r="B178" s="3">
        <f t="shared" si="7"/>
        <v>7526.5</v>
      </c>
      <c r="C178" s="3">
        <v>87</v>
      </c>
      <c r="D178" s="1">
        <f t="shared" si="6"/>
        <v>46318</v>
      </c>
      <c r="E178" s="1">
        <f t="shared" si="8"/>
        <v>46317.887025164018</v>
      </c>
    </row>
    <row r="179" spans="1:5" x14ac:dyDescent="0.3">
      <c r="A179" s="1">
        <v>174</v>
      </c>
      <c r="B179" s="3">
        <f t="shared" si="7"/>
        <v>7613.5</v>
      </c>
      <c r="C179" s="3">
        <v>87.5</v>
      </c>
      <c r="D179" s="1">
        <f t="shared" si="6"/>
        <v>48634</v>
      </c>
      <c r="E179" s="1">
        <f t="shared" si="8"/>
        <v>48633.781376422223</v>
      </c>
    </row>
    <row r="180" spans="1:5" x14ac:dyDescent="0.3">
      <c r="A180" s="1">
        <v>175</v>
      </c>
      <c r="B180" s="3">
        <f t="shared" si="7"/>
        <v>7701</v>
      </c>
      <c r="C180" s="3">
        <v>88</v>
      </c>
      <c r="D180" s="1">
        <f t="shared" si="6"/>
        <v>51065</v>
      </c>
      <c r="E180" s="1">
        <f t="shared" si="8"/>
        <v>51065.470445243336</v>
      </c>
    </row>
    <row r="181" spans="1:5" x14ac:dyDescent="0.3">
      <c r="A181" s="1">
        <v>176</v>
      </c>
      <c r="B181" s="3">
        <f t="shared" si="7"/>
        <v>7789</v>
      </c>
      <c r="C181" s="3">
        <v>88.5</v>
      </c>
      <c r="D181" s="1">
        <f t="shared" si="6"/>
        <v>53619</v>
      </c>
      <c r="E181" s="1">
        <f t="shared" si="8"/>
        <v>53618.743967505507</v>
      </c>
    </row>
    <row r="182" spans="1:5" x14ac:dyDescent="0.3">
      <c r="A182" s="1">
        <v>177</v>
      </c>
      <c r="B182" s="3">
        <f t="shared" si="7"/>
        <v>7877.5</v>
      </c>
      <c r="C182" s="3">
        <v>89</v>
      </c>
      <c r="D182" s="1">
        <f t="shared" si="6"/>
        <v>56300</v>
      </c>
      <c r="E182" s="1">
        <f t="shared" si="8"/>
        <v>56299.681165880786</v>
      </c>
    </row>
    <row r="183" spans="1:5" x14ac:dyDescent="0.3">
      <c r="A183" s="1">
        <v>178</v>
      </c>
      <c r="B183" s="3">
        <f t="shared" si="7"/>
        <v>7966.5</v>
      </c>
      <c r="C183" s="3">
        <v>89.5</v>
      </c>
      <c r="D183" s="1">
        <f t="shared" si="6"/>
        <v>59115</v>
      </c>
      <c r="E183" s="1">
        <f t="shared" si="8"/>
        <v>59114.665224174831</v>
      </c>
    </row>
    <row r="184" spans="1:5" x14ac:dyDescent="0.3">
      <c r="A184" s="1">
        <v>179</v>
      </c>
      <c r="B184" s="3">
        <f t="shared" si="7"/>
        <v>8056</v>
      </c>
      <c r="C184" s="3">
        <v>90</v>
      </c>
      <c r="D184" s="1">
        <f t="shared" si="6"/>
        <v>62070</v>
      </c>
      <c r="E184" s="1">
        <f t="shared" si="8"/>
        <v>62070.398485383572</v>
      </c>
    </row>
    <row r="185" spans="1:5" x14ac:dyDescent="0.3">
      <c r="A185" s="1">
        <v>180</v>
      </c>
      <c r="B185" s="3">
        <f t="shared" si="7"/>
        <v>8146</v>
      </c>
      <c r="C185" s="3">
        <v>90.5</v>
      </c>
      <c r="D185" s="1">
        <f t="shared" si="6"/>
        <v>65174</v>
      </c>
      <c r="E185" s="1">
        <f t="shared" si="8"/>
        <v>65173.918409652753</v>
      </c>
    </row>
    <row r="186" spans="1:5" x14ac:dyDescent="0.3">
      <c r="A186" s="1">
        <v>181</v>
      </c>
      <c r="B186" s="3">
        <f t="shared" si="7"/>
        <v>8236.5</v>
      </c>
      <c r="C186" s="3">
        <v>91</v>
      </c>
      <c r="D186" s="1">
        <f t="shared" si="6"/>
        <v>68433</v>
      </c>
      <c r="E186" s="1">
        <f t="shared" si="8"/>
        <v>68432.614330135388</v>
      </c>
    </row>
    <row r="187" spans="1:5" x14ac:dyDescent="0.3">
      <c r="A187" s="1">
        <v>182</v>
      </c>
      <c r="B187" s="3">
        <f t="shared" si="7"/>
        <v>8327.5</v>
      </c>
      <c r="C187" s="3">
        <v>91.5</v>
      </c>
      <c r="D187" s="1">
        <f t="shared" si="6"/>
        <v>71854</v>
      </c>
      <c r="E187" s="1">
        <f t="shared" si="8"/>
        <v>71854.245046642158</v>
      </c>
    </row>
    <row r="188" spans="1:5" x14ac:dyDescent="0.3">
      <c r="A188" s="1">
        <v>183</v>
      </c>
      <c r="B188" s="3">
        <f t="shared" si="7"/>
        <v>8419</v>
      </c>
      <c r="C188" s="3">
        <v>92</v>
      </c>
      <c r="D188" s="1">
        <f t="shared" si="6"/>
        <v>75447</v>
      </c>
      <c r="E188" s="1">
        <f t="shared" si="8"/>
        <v>75446.957298974274</v>
      </c>
    </row>
    <row r="189" spans="1:5" x14ac:dyDescent="0.3">
      <c r="A189" s="1">
        <v>184</v>
      </c>
      <c r="B189" s="3">
        <f t="shared" si="7"/>
        <v>8511</v>
      </c>
      <c r="C189" s="3">
        <v>92.5</v>
      </c>
      <c r="D189" s="1">
        <f t="shared" si="6"/>
        <v>79219</v>
      </c>
      <c r="E189" s="1">
        <f t="shared" si="8"/>
        <v>79219.305163922996</v>
      </c>
    </row>
    <row r="190" spans="1:5" x14ac:dyDescent="0.3">
      <c r="A190" s="1">
        <v>185</v>
      </c>
      <c r="B190" s="3">
        <f t="shared" si="7"/>
        <v>8603.5</v>
      </c>
      <c r="C190" s="3">
        <v>93</v>
      </c>
      <c r="D190" s="1">
        <f t="shared" si="6"/>
        <v>83180</v>
      </c>
      <c r="E190" s="1">
        <f t="shared" si="8"/>
        <v>83180.270422119152</v>
      </c>
    </row>
    <row r="191" spans="1:5" x14ac:dyDescent="0.3">
      <c r="A191" s="1">
        <v>186</v>
      </c>
      <c r="B191" s="3">
        <f t="shared" si="7"/>
        <v>8696.5</v>
      </c>
      <c r="C191" s="3">
        <v>93.5</v>
      </c>
      <c r="D191" s="1">
        <f t="shared" si="6"/>
        <v>87339</v>
      </c>
      <c r="E191" s="1">
        <f t="shared" si="8"/>
        <v>87339.28394322512</v>
      </c>
    </row>
    <row r="192" spans="1:5" x14ac:dyDescent="0.3">
      <c r="A192" s="1">
        <v>187</v>
      </c>
      <c r="B192" s="3">
        <f t="shared" si="7"/>
        <v>8790</v>
      </c>
      <c r="C192" s="3">
        <v>94</v>
      </c>
      <c r="D192" s="1">
        <f t="shared" si="6"/>
        <v>91706</v>
      </c>
      <c r="E192" s="1">
        <f t="shared" si="8"/>
        <v>91706.248140386379</v>
      </c>
    </row>
    <row r="193" spans="1:5" x14ac:dyDescent="0.3">
      <c r="A193" s="1">
        <v>188</v>
      </c>
      <c r="B193" s="3">
        <f t="shared" si="7"/>
        <v>8884</v>
      </c>
      <c r="C193" s="3">
        <v>94.5</v>
      </c>
      <c r="D193" s="1">
        <f t="shared" si="6"/>
        <v>96292</v>
      </c>
      <c r="E193" s="1">
        <f t="shared" si="8"/>
        <v>96291.560547405708</v>
      </c>
    </row>
    <row r="194" spans="1:5" x14ac:dyDescent="0.3">
      <c r="A194" s="1">
        <v>189</v>
      </c>
      <c r="B194" s="3">
        <f t="shared" si="7"/>
        <v>8978.5</v>
      </c>
      <c r="C194" s="3">
        <v>95</v>
      </c>
      <c r="D194" s="1">
        <f t="shared" si="6"/>
        <v>101106</v>
      </c>
      <c r="E194" s="1">
        <f t="shared" si="8"/>
        <v>101106.13857477599</v>
      </c>
    </row>
    <row r="195" spans="1:5" x14ac:dyDescent="0.3">
      <c r="A195" s="1">
        <v>190</v>
      </c>
      <c r="B195" s="3">
        <f t="shared" si="7"/>
        <v>9073.5</v>
      </c>
      <c r="C195" s="3">
        <v>95.5</v>
      </c>
      <c r="D195" s="1">
        <f t="shared" si="6"/>
        <v>106161</v>
      </c>
      <c r="E195" s="1">
        <f t="shared" si="8"/>
        <v>106161.4455035148</v>
      </c>
    </row>
    <row r="196" spans="1:5" x14ac:dyDescent="0.3">
      <c r="A196" s="1">
        <v>191</v>
      </c>
      <c r="B196" s="3">
        <f t="shared" si="7"/>
        <v>9169</v>
      </c>
      <c r="C196" s="3">
        <v>96</v>
      </c>
      <c r="D196" s="1">
        <f t="shared" si="6"/>
        <v>111470</v>
      </c>
      <c r="E196" s="1">
        <f t="shared" si="8"/>
        <v>111469.51777869054</v>
      </c>
    </row>
    <row r="197" spans="1:5" x14ac:dyDescent="0.3">
      <c r="A197" s="1">
        <v>192</v>
      </c>
      <c r="B197" s="3">
        <f t="shared" si="7"/>
        <v>9265</v>
      </c>
      <c r="C197" s="3">
        <v>96.5</v>
      </c>
      <c r="D197" s="1">
        <f t="shared" si="6"/>
        <v>117043</v>
      </c>
      <c r="E197" s="1">
        <f t="shared" si="8"/>
        <v>117042.99366762507</v>
      </c>
    </row>
    <row r="198" spans="1:5" x14ac:dyDescent="0.3">
      <c r="A198" s="1">
        <v>193</v>
      </c>
      <c r="B198" s="3">
        <f t="shared" si="7"/>
        <v>9361.5</v>
      </c>
      <c r="C198" s="3">
        <v>97</v>
      </c>
      <c r="D198" s="1">
        <f t="shared" ref="D198:D261" si="9">ROUND(E198,0)</f>
        <v>122895</v>
      </c>
      <c r="E198" s="1">
        <f t="shared" si="8"/>
        <v>122895.14335100632</v>
      </c>
    </row>
    <row r="199" spans="1:5" x14ac:dyDescent="0.3">
      <c r="A199" s="1">
        <v>194</v>
      </c>
      <c r="B199" s="3">
        <f t="shared" ref="B199:B262" si="10">B198+C198</f>
        <v>9458.5</v>
      </c>
      <c r="C199" s="3">
        <v>97.5</v>
      </c>
      <c r="D199" s="1">
        <f t="shared" si="9"/>
        <v>129040</v>
      </c>
      <c r="E199" s="1">
        <f t="shared" si="8"/>
        <v>129039.90051855665</v>
      </c>
    </row>
    <row r="200" spans="1:5" x14ac:dyDescent="0.3">
      <c r="A200" s="1">
        <v>195</v>
      </c>
      <c r="B200" s="3">
        <f t="shared" si="10"/>
        <v>9556</v>
      </c>
      <c r="C200" s="3">
        <v>98</v>
      </c>
      <c r="D200" s="1">
        <f t="shared" si="9"/>
        <v>135492</v>
      </c>
      <c r="E200" s="1">
        <f t="shared" ref="E200:E263" si="11">E199*1.05</f>
        <v>135491.89554448449</v>
      </c>
    </row>
    <row r="201" spans="1:5" x14ac:dyDescent="0.3">
      <c r="A201" s="1">
        <v>196</v>
      </c>
      <c r="B201" s="3">
        <f t="shared" si="10"/>
        <v>9654</v>
      </c>
      <c r="C201" s="3">
        <v>98.5</v>
      </c>
      <c r="D201" s="1">
        <f t="shared" si="9"/>
        <v>142266</v>
      </c>
      <c r="E201" s="1">
        <f t="shared" si="11"/>
        <v>142266.49032170873</v>
      </c>
    </row>
    <row r="202" spans="1:5" x14ac:dyDescent="0.3">
      <c r="A202" s="1">
        <v>197</v>
      </c>
      <c r="B202" s="3">
        <f t="shared" si="10"/>
        <v>9752.5</v>
      </c>
      <c r="C202" s="3">
        <v>99</v>
      </c>
      <c r="D202" s="1">
        <f t="shared" si="9"/>
        <v>149380</v>
      </c>
      <c r="E202" s="1">
        <f t="shared" si="11"/>
        <v>149379.81483779417</v>
      </c>
    </row>
    <row r="203" spans="1:5" x14ac:dyDescent="0.3">
      <c r="A203" s="1">
        <v>198</v>
      </c>
      <c r="B203" s="3">
        <f t="shared" si="10"/>
        <v>9851.5</v>
      </c>
      <c r="C203" s="3">
        <v>99.5</v>
      </c>
      <c r="D203" s="1">
        <f t="shared" si="9"/>
        <v>156849</v>
      </c>
      <c r="E203" s="1">
        <f t="shared" si="11"/>
        <v>156848.80557968389</v>
      </c>
    </row>
    <row r="204" spans="1:5" x14ac:dyDescent="0.3">
      <c r="A204" s="1">
        <v>199</v>
      </c>
      <c r="B204" s="3">
        <f t="shared" si="10"/>
        <v>9951</v>
      </c>
      <c r="C204" s="3">
        <v>100</v>
      </c>
      <c r="D204" s="1">
        <f t="shared" si="9"/>
        <v>164691</v>
      </c>
      <c r="E204" s="1">
        <f t="shared" si="11"/>
        <v>164691.24585866809</v>
      </c>
    </row>
    <row r="205" spans="1:5" x14ac:dyDescent="0.3">
      <c r="A205" s="1">
        <v>200</v>
      </c>
      <c r="B205" s="3">
        <f t="shared" si="10"/>
        <v>10051</v>
      </c>
      <c r="C205" s="3">
        <v>100.5</v>
      </c>
      <c r="D205" s="1">
        <f t="shared" si="9"/>
        <v>172926</v>
      </c>
      <c r="E205" s="1">
        <f t="shared" si="11"/>
        <v>172925.80815160149</v>
      </c>
    </row>
    <row r="206" spans="1:5" x14ac:dyDescent="0.3">
      <c r="A206" s="1">
        <v>201</v>
      </c>
      <c r="B206" s="3">
        <f t="shared" si="10"/>
        <v>10151.5</v>
      </c>
      <c r="C206" s="3">
        <v>101</v>
      </c>
      <c r="D206" s="1">
        <f t="shared" si="9"/>
        <v>181572</v>
      </c>
      <c r="E206" s="1">
        <f t="shared" si="11"/>
        <v>181572.09855918158</v>
      </c>
    </row>
    <row r="207" spans="1:5" x14ac:dyDescent="0.3">
      <c r="A207" s="1">
        <v>202</v>
      </c>
      <c r="B207" s="3">
        <f t="shared" si="10"/>
        <v>10252.5</v>
      </c>
      <c r="C207" s="3">
        <v>101.5</v>
      </c>
      <c r="D207" s="1">
        <f t="shared" si="9"/>
        <v>190651</v>
      </c>
      <c r="E207" s="1">
        <f t="shared" si="11"/>
        <v>190650.70348714068</v>
      </c>
    </row>
    <row r="208" spans="1:5" x14ac:dyDescent="0.3">
      <c r="A208" s="1">
        <v>203</v>
      </c>
      <c r="B208" s="3">
        <f t="shared" si="10"/>
        <v>10354</v>
      </c>
      <c r="C208" s="3">
        <v>102</v>
      </c>
      <c r="D208" s="1">
        <f t="shared" si="9"/>
        <v>200183</v>
      </c>
      <c r="E208" s="1">
        <f t="shared" si="11"/>
        <v>200183.23866149771</v>
      </c>
    </row>
    <row r="209" spans="1:5" x14ac:dyDescent="0.3">
      <c r="A209" s="1">
        <v>204</v>
      </c>
      <c r="B209" s="3">
        <f t="shared" si="10"/>
        <v>10456</v>
      </c>
      <c r="C209" s="3">
        <v>102.5</v>
      </c>
      <c r="D209" s="1">
        <f t="shared" si="9"/>
        <v>210192</v>
      </c>
      <c r="E209" s="1">
        <f t="shared" si="11"/>
        <v>210192.40059457262</v>
      </c>
    </row>
    <row r="210" spans="1:5" x14ac:dyDescent="0.3">
      <c r="A210" s="1">
        <v>205</v>
      </c>
      <c r="B210" s="3">
        <f t="shared" si="10"/>
        <v>10558.5</v>
      </c>
      <c r="C210" s="3">
        <v>103</v>
      </c>
      <c r="D210" s="1">
        <f t="shared" si="9"/>
        <v>220702</v>
      </c>
      <c r="E210" s="1">
        <f t="shared" si="11"/>
        <v>220702.02062430125</v>
      </c>
    </row>
    <row r="211" spans="1:5" x14ac:dyDescent="0.3">
      <c r="A211" s="1">
        <v>206</v>
      </c>
      <c r="B211" s="3">
        <f t="shared" si="10"/>
        <v>10661.5</v>
      </c>
      <c r="C211" s="3">
        <v>103.5</v>
      </c>
      <c r="D211" s="1">
        <f t="shared" si="9"/>
        <v>231737</v>
      </c>
      <c r="E211" s="1">
        <f t="shared" si="11"/>
        <v>231737.12165551633</v>
      </c>
    </row>
    <row r="212" spans="1:5" x14ac:dyDescent="0.3">
      <c r="A212" s="1">
        <v>207</v>
      </c>
      <c r="B212" s="3">
        <f t="shared" si="10"/>
        <v>10765</v>
      </c>
      <c r="C212" s="3">
        <v>104</v>
      </c>
      <c r="D212" s="1">
        <f t="shared" si="9"/>
        <v>243324</v>
      </c>
      <c r="E212" s="1">
        <f t="shared" si="11"/>
        <v>243323.97773829216</v>
      </c>
    </row>
    <row r="213" spans="1:5" x14ac:dyDescent="0.3">
      <c r="A213" s="1">
        <v>208</v>
      </c>
      <c r="B213" s="3">
        <f t="shared" si="10"/>
        <v>10869</v>
      </c>
      <c r="C213" s="3">
        <v>104.5</v>
      </c>
      <c r="D213" s="1">
        <f t="shared" si="9"/>
        <v>255490</v>
      </c>
      <c r="E213" s="1">
        <f t="shared" si="11"/>
        <v>255490.17662520678</v>
      </c>
    </row>
    <row r="214" spans="1:5" x14ac:dyDescent="0.3">
      <c r="A214" s="1">
        <v>209</v>
      </c>
      <c r="B214" s="3">
        <f t="shared" si="10"/>
        <v>10973.5</v>
      </c>
      <c r="C214" s="3">
        <v>105</v>
      </c>
      <c r="D214" s="1">
        <f t="shared" si="9"/>
        <v>268265</v>
      </c>
      <c r="E214" s="1">
        <f t="shared" si="11"/>
        <v>268264.68545646715</v>
      </c>
    </row>
    <row r="215" spans="1:5" x14ac:dyDescent="0.3">
      <c r="A215" s="1">
        <v>210</v>
      </c>
      <c r="B215" s="3">
        <f t="shared" si="10"/>
        <v>11078.5</v>
      </c>
      <c r="C215" s="3">
        <v>105.5</v>
      </c>
      <c r="D215" s="1">
        <f t="shared" si="9"/>
        <v>281678</v>
      </c>
      <c r="E215" s="1">
        <f t="shared" si="11"/>
        <v>281677.91972929053</v>
      </c>
    </row>
    <row r="216" spans="1:5" x14ac:dyDescent="0.3">
      <c r="A216" s="1">
        <v>211</v>
      </c>
      <c r="B216" s="3">
        <f t="shared" si="10"/>
        <v>11184</v>
      </c>
      <c r="C216" s="3">
        <v>106</v>
      </c>
      <c r="D216" s="1">
        <f t="shared" si="9"/>
        <v>295762</v>
      </c>
      <c r="E216" s="1">
        <f t="shared" si="11"/>
        <v>295761.81571575504</v>
      </c>
    </row>
    <row r="217" spans="1:5" x14ac:dyDescent="0.3">
      <c r="A217" s="1">
        <v>212</v>
      </c>
      <c r="B217" s="3">
        <f t="shared" si="10"/>
        <v>11290</v>
      </c>
      <c r="C217" s="3">
        <v>106.5</v>
      </c>
      <c r="D217" s="1">
        <f t="shared" si="9"/>
        <v>310550</v>
      </c>
      <c r="E217" s="1">
        <f t="shared" si="11"/>
        <v>310549.90650154284</v>
      </c>
    </row>
    <row r="218" spans="1:5" x14ac:dyDescent="0.3">
      <c r="A218" s="1">
        <v>213</v>
      </c>
      <c r="B218" s="3">
        <f t="shared" si="10"/>
        <v>11396.5</v>
      </c>
      <c r="C218" s="3">
        <v>107</v>
      </c>
      <c r="D218" s="1">
        <f t="shared" si="9"/>
        <v>326077</v>
      </c>
      <c r="E218" s="1">
        <f t="shared" si="11"/>
        <v>326077.40182661999</v>
      </c>
    </row>
    <row r="219" spans="1:5" x14ac:dyDescent="0.3">
      <c r="A219" s="1">
        <v>214</v>
      </c>
      <c r="B219" s="3">
        <f t="shared" si="10"/>
        <v>11503.5</v>
      </c>
      <c r="C219" s="3">
        <v>107.5</v>
      </c>
      <c r="D219" s="1">
        <f t="shared" si="9"/>
        <v>342381</v>
      </c>
      <c r="E219" s="1">
        <f t="shared" si="11"/>
        <v>342381.271917951</v>
      </c>
    </row>
    <row r="220" spans="1:5" x14ac:dyDescent="0.3">
      <c r="A220" s="1">
        <v>215</v>
      </c>
      <c r="B220" s="3">
        <f t="shared" si="10"/>
        <v>11611</v>
      </c>
      <c r="C220" s="3">
        <v>108</v>
      </c>
      <c r="D220" s="1">
        <f t="shared" si="9"/>
        <v>359500</v>
      </c>
      <c r="E220" s="1">
        <f t="shared" si="11"/>
        <v>359500.33551384858</v>
      </c>
    </row>
    <row r="221" spans="1:5" x14ac:dyDescent="0.3">
      <c r="A221" s="1">
        <v>216</v>
      </c>
      <c r="B221" s="3">
        <f t="shared" si="10"/>
        <v>11719</v>
      </c>
      <c r="C221" s="3">
        <v>108.5</v>
      </c>
      <c r="D221" s="1">
        <f t="shared" si="9"/>
        <v>377475</v>
      </c>
      <c r="E221" s="1">
        <f t="shared" si="11"/>
        <v>377475.35228954104</v>
      </c>
    </row>
    <row r="222" spans="1:5" x14ac:dyDescent="0.3">
      <c r="A222" s="1">
        <v>217</v>
      </c>
      <c r="B222" s="3">
        <f t="shared" si="10"/>
        <v>11827.5</v>
      </c>
      <c r="C222" s="3">
        <v>109</v>
      </c>
      <c r="D222" s="1">
        <f t="shared" si="9"/>
        <v>396349</v>
      </c>
      <c r="E222" s="1">
        <f t="shared" si="11"/>
        <v>396349.11990401812</v>
      </c>
    </row>
    <row r="223" spans="1:5" x14ac:dyDescent="0.3">
      <c r="A223" s="1">
        <v>218</v>
      </c>
      <c r="B223" s="3">
        <f t="shared" si="10"/>
        <v>11936.5</v>
      </c>
      <c r="C223" s="3">
        <v>109.5</v>
      </c>
      <c r="D223" s="1">
        <f t="shared" si="9"/>
        <v>416167</v>
      </c>
      <c r="E223" s="1">
        <f t="shared" si="11"/>
        <v>416166.57589921902</v>
      </c>
    </row>
    <row r="224" spans="1:5" x14ac:dyDescent="0.3">
      <c r="A224" s="1">
        <v>219</v>
      </c>
      <c r="B224" s="3">
        <f t="shared" si="10"/>
        <v>12046</v>
      </c>
      <c r="C224" s="3">
        <v>110</v>
      </c>
      <c r="D224" s="1">
        <f t="shared" si="9"/>
        <v>436975</v>
      </c>
      <c r="E224" s="1">
        <f t="shared" si="11"/>
        <v>436974.90469418</v>
      </c>
    </row>
    <row r="225" spans="1:5" x14ac:dyDescent="0.3">
      <c r="A225" s="1">
        <v>220</v>
      </c>
      <c r="B225" s="3">
        <f t="shared" si="10"/>
        <v>12156</v>
      </c>
      <c r="C225" s="3">
        <v>110.5</v>
      </c>
      <c r="D225" s="1">
        <f t="shared" si="9"/>
        <v>458824</v>
      </c>
      <c r="E225" s="1">
        <f t="shared" si="11"/>
        <v>458823.649928889</v>
      </c>
    </row>
    <row r="226" spans="1:5" x14ac:dyDescent="0.3">
      <c r="A226" s="1">
        <v>221</v>
      </c>
      <c r="B226" s="3">
        <f t="shared" si="10"/>
        <v>12266.5</v>
      </c>
      <c r="C226" s="3">
        <v>111</v>
      </c>
      <c r="D226" s="1">
        <f t="shared" si="9"/>
        <v>481765</v>
      </c>
      <c r="E226" s="1">
        <f t="shared" si="11"/>
        <v>481764.8324253335</v>
      </c>
    </row>
    <row r="227" spans="1:5" x14ac:dyDescent="0.3">
      <c r="A227" s="1">
        <v>222</v>
      </c>
      <c r="B227" s="3">
        <f t="shared" si="10"/>
        <v>12377.5</v>
      </c>
      <c r="C227" s="3">
        <v>111.5</v>
      </c>
      <c r="D227" s="1">
        <f t="shared" si="9"/>
        <v>505853</v>
      </c>
      <c r="E227" s="1">
        <f t="shared" si="11"/>
        <v>505853.0740466002</v>
      </c>
    </row>
    <row r="228" spans="1:5" x14ac:dyDescent="0.3">
      <c r="A228" s="1">
        <v>223</v>
      </c>
      <c r="B228" s="3">
        <f t="shared" si="10"/>
        <v>12489</v>
      </c>
      <c r="C228" s="3">
        <v>112</v>
      </c>
      <c r="D228" s="1">
        <f t="shared" si="9"/>
        <v>531146</v>
      </c>
      <c r="E228" s="1">
        <f t="shared" si="11"/>
        <v>531145.72774893022</v>
      </c>
    </row>
    <row r="229" spans="1:5" x14ac:dyDescent="0.3">
      <c r="A229" s="1">
        <v>224</v>
      </c>
      <c r="B229" s="3">
        <f t="shared" si="10"/>
        <v>12601</v>
      </c>
      <c r="C229" s="3">
        <v>112.5</v>
      </c>
      <c r="D229" s="1">
        <f t="shared" si="9"/>
        <v>557703</v>
      </c>
      <c r="E229" s="1">
        <f t="shared" si="11"/>
        <v>557703.01413637679</v>
      </c>
    </row>
    <row r="230" spans="1:5" x14ac:dyDescent="0.3">
      <c r="A230" s="1">
        <v>225</v>
      </c>
      <c r="B230" s="3">
        <f t="shared" si="10"/>
        <v>12713.5</v>
      </c>
      <c r="C230" s="3">
        <v>113</v>
      </c>
      <c r="D230" s="1">
        <f t="shared" si="9"/>
        <v>585588</v>
      </c>
      <c r="E230" s="1">
        <f t="shared" si="11"/>
        <v>585588.1648431957</v>
      </c>
    </row>
    <row r="231" spans="1:5" x14ac:dyDescent="0.3">
      <c r="A231" s="1">
        <v>226</v>
      </c>
      <c r="B231" s="3">
        <f t="shared" si="10"/>
        <v>12826.5</v>
      </c>
      <c r="C231" s="3">
        <v>113.5</v>
      </c>
      <c r="D231" s="1">
        <f t="shared" si="9"/>
        <v>614868</v>
      </c>
      <c r="E231" s="1">
        <f t="shared" si="11"/>
        <v>614867.57308535546</v>
      </c>
    </row>
    <row r="232" spans="1:5" x14ac:dyDescent="0.3">
      <c r="A232" s="1">
        <v>227</v>
      </c>
      <c r="B232" s="3">
        <f t="shared" si="10"/>
        <v>12940</v>
      </c>
      <c r="C232" s="3">
        <v>114</v>
      </c>
      <c r="D232" s="1">
        <f t="shared" si="9"/>
        <v>645611</v>
      </c>
      <c r="E232" s="1">
        <f t="shared" si="11"/>
        <v>645610.95173962321</v>
      </c>
    </row>
    <row r="233" spans="1:5" x14ac:dyDescent="0.3">
      <c r="A233" s="1">
        <v>228</v>
      </c>
      <c r="B233" s="3">
        <f t="shared" si="10"/>
        <v>13054</v>
      </c>
      <c r="C233" s="3">
        <v>114.5</v>
      </c>
      <c r="D233" s="1">
        <f t="shared" si="9"/>
        <v>677891</v>
      </c>
      <c r="E233" s="1">
        <f t="shared" si="11"/>
        <v>677891.49932660442</v>
      </c>
    </row>
    <row r="234" spans="1:5" x14ac:dyDescent="0.3">
      <c r="A234" s="1">
        <v>229</v>
      </c>
      <c r="B234" s="3">
        <f t="shared" si="10"/>
        <v>13168.5</v>
      </c>
      <c r="C234" s="3">
        <v>115</v>
      </c>
      <c r="D234" s="1">
        <f t="shared" si="9"/>
        <v>711786</v>
      </c>
      <c r="E234" s="1">
        <f t="shared" si="11"/>
        <v>711786.07429293462</v>
      </c>
    </row>
    <row r="235" spans="1:5" x14ac:dyDescent="0.3">
      <c r="A235" s="1">
        <v>230</v>
      </c>
      <c r="B235" s="3">
        <f t="shared" si="10"/>
        <v>13283.5</v>
      </c>
      <c r="C235" s="3">
        <v>115.5</v>
      </c>
      <c r="D235" s="1">
        <f t="shared" si="9"/>
        <v>747375</v>
      </c>
      <c r="E235" s="1">
        <f t="shared" si="11"/>
        <v>747375.37800758134</v>
      </c>
    </row>
    <row r="236" spans="1:5" x14ac:dyDescent="0.3">
      <c r="A236" s="1">
        <v>231</v>
      </c>
      <c r="B236" s="3">
        <f t="shared" si="10"/>
        <v>13399</v>
      </c>
      <c r="C236" s="3">
        <v>116</v>
      </c>
      <c r="D236" s="1">
        <f t="shared" si="9"/>
        <v>784744</v>
      </c>
      <c r="E236" s="1">
        <f t="shared" si="11"/>
        <v>784744.14690796041</v>
      </c>
    </row>
    <row r="237" spans="1:5" x14ac:dyDescent="0.3">
      <c r="A237" s="1">
        <v>232</v>
      </c>
      <c r="B237" s="3">
        <f t="shared" si="10"/>
        <v>13515</v>
      </c>
      <c r="C237" s="3">
        <v>116.5</v>
      </c>
      <c r="D237" s="1">
        <f t="shared" si="9"/>
        <v>823981</v>
      </c>
      <c r="E237" s="1">
        <f t="shared" si="11"/>
        <v>823981.35425335844</v>
      </c>
    </row>
    <row r="238" spans="1:5" x14ac:dyDescent="0.3">
      <c r="A238" s="1">
        <v>233</v>
      </c>
      <c r="B238" s="3">
        <f t="shared" si="10"/>
        <v>13631.5</v>
      </c>
      <c r="C238" s="3">
        <v>117</v>
      </c>
      <c r="D238" s="1">
        <f t="shared" si="9"/>
        <v>865180</v>
      </c>
      <c r="E238" s="1">
        <f t="shared" si="11"/>
        <v>865180.42196602642</v>
      </c>
    </row>
    <row r="239" spans="1:5" x14ac:dyDescent="0.3">
      <c r="A239" s="1">
        <v>234</v>
      </c>
      <c r="B239" s="3">
        <f t="shared" si="10"/>
        <v>13748.5</v>
      </c>
      <c r="C239" s="3">
        <v>117.5</v>
      </c>
      <c r="D239" s="1">
        <f t="shared" si="9"/>
        <v>908439</v>
      </c>
      <c r="E239" s="1">
        <f t="shared" si="11"/>
        <v>908439.44306432782</v>
      </c>
    </row>
    <row r="240" spans="1:5" x14ac:dyDescent="0.3">
      <c r="A240" s="1">
        <v>235</v>
      </c>
      <c r="B240" s="3">
        <f t="shared" si="10"/>
        <v>13866</v>
      </c>
      <c r="C240" s="3">
        <v>118</v>
      </c>
      <c r="D240" s="1">
        <f t="shared" si="9"/>
        <v>953861</v>
      </c>
      <c r="E240" s="1">
        <f t="shared" si="11"/>
        <v>953861.4152175443</v>
      </c>
    </row>
    <row r="241" spans="1:5" x14ac:dyDescent="0.3">
      <c r="A241" s="1">
        <v>236</v>
      </c>
      <c r="B241" s="3">
        <f t="shared" si="10"/>
        <v>13984</v>
      </c>
      <c r="C241" s="3">
        <v>118.5</v>
      </c>
      <c r="D241" s="1">
        <f t="shared" si="9"/>
        <v>1001554</v>
      </c>
      <c r="E241" s="1">
        <f t="shared" si="11"/>
        <v>1001554.4859784215</v>
      </c>
    </row>
    <row r="242" spans="1:5" x14ac:dyDescent="0.3">
      <c r="A242" s="1">
        <v>237</v>
      </c>
      <c r="B242" s="3">
        <f t="shared" si="10"/>
        <v>14102.5</v>
      </c>
      <c r="C242" s="3">
        <v>119</v>
      </c>
      <c r="D242" s="1">
        <f t="shared" si="9"/>
        <v>1051632</v>
      </c>
      <c r="E242" s="1">
        <f t="shared" si="11"/>
        <v>1051632.2102773427</v>
      </c>
    </row>
    <row r="243" spans="1:5" x14ac:dyDescent="0.3">
      <c r="A243" s="1">
        <v>238</v>
      </c>
      <c r="B243" s="3">
        <f t="shared" si="10"/>
        <v>14221.5</v>
      </c>
      <c r="C243" s="3">
        <v>119.5</v>
      </c>
      <c r="D243" s="1">
        <f t="shared" si="9"/>
        <v>1104214</v>
      </c>
      <c r="E243" s="1">
        <f t="shared" si="11"/>
        <v>1104213.8207912098</v>
      </c>
    </row>
    <row r="244" spans="1:5" x14ac:dyDescent="0.3">
      <c r="A244" s="1">
        <v>239</v>
      </c>
      <c r="B244" s="3">
        <f t="shared" si="10"/>
        <v>14341</v>
      </c>
      <c r="C244" s="3">
        <v>120</v>
      </c>
      <c r="D244" s="1">
        <f t="shared" si="9"/>
        <v>1159425</v>
      </c>
      <c r="E244" s="1">
        <f t="shared" si="11"/>
        <v>1159424.5118307704</v>
      </c>
    </row>
    <row r="245" spans="1:5" x14ac:dyDescent="0.3">
      <c r="A245" s="1">
        <v>240</v>
      </c>
      <c r="B245" s="3">
        <f t="shared" si="10"/>
        <v>14461</v>
      </c>
      <c r="C245" s="3">
        <v>120.5</v>
      </c>
      <c r="D245" s="1">
        <f t="shared" si="9"/>
        <v>1217396</v>
      </c>
      <c r="E245" s="1">
        <f t="shared" si="11"/>
        <v>1217395.7374223089</v>
      </c>
    </row>
    <row r="246" spans="1:5" x14ac:dyDescent="0.3">
      <c r="A246" s="1">
        <v>241</v>
      </c>
      <c r="B246" s="3">
        <f t="shared" si="10"/>
        <v>14581.5</v>
      </c>
      <c r="C246" s="3">
        <v>121</v>
      </c>
      <c r="D246" s="1">
        <f t="shared" si="9"/>
        <v>1278266</v>
      </c>
      <c r="E246" s="1">
        <f t="shared" si="11"/>
        <v>1278265.5242934243</v>
      </c>
    </row>
    <row r="247" spans="1:5" x14ac:dyDescent="0.3">
      <c r="A247" s="1">
        <v>242</v>
      </c>
      <c r="B247" s="3">
        <f t="shared" si="10"/>
        <v>14702.5</v>
      </c>
      <c r="C247" s="3">
        <v>121.5</v>
      </c>
      <c r="D247" s="1">
        <f t="shared" si="9"/>
        <v>1342179</v>
      </c>
      <c r="E247" s="1">
        <f t="shared" si="11"/>
        <v>1342178.8005080957</v>
      </c>
    </row>
    <row r="248" spans="1:5" x14ac:dyDescent="0.3">
      <c r="A248" s="1">
        <v>243</v>
      </c>
      <c r="B248" s="3">
        <f t="shared" si="10"/>
        <v>14824</v>
      </c>
      <c r="C248" s="3">
        <v>122</v>
      </c>
      <c r="D248" s="1">
        <f t="shared" si="9"/>
        <v>1409288</v>
      </c>
      <c r="E248" s="1">
        <f t="shared" si="11"/>
        <v>1409287.7405335004</v>
      </c>
    </row>
    <row r="249" spans="1:5" x14ac:dyDescent="0.3">
      <c r="A249" s="1">
        <v>244</v>
      </c>
      <c r="B249" s="3">
        <f t="shared" si="10"/>
        <v>14946</v>
      </c>
      <c r="C249" s="3">
        <v>122.5</v>
      </c>
      <c r="D249" s="1">
        <f t="shared" si="9"/>
        <v>1479752</v>
      </c>
      <c r="E249" s="1">
        <f t="shared" si="11"/>
        <v>1479752.1275601755</v>
      </c>
    </row>
    <row r="250" spans="1:5" x14ac:dyDescent="0.3">
      <c r="A250" s="1">
        <v>245</v>
      </c>
      <c r="B250" s="3">
        <f t="shared" si="10"/>
        <v>15068.5</v>
      </c>
      <c r="C250" s="3">
        <v>123</v>
      </c>
      <c r="D250" s="1">
        <f t="shared" si="9"/>
        <v>1553740</v>
      </c>
      <c r="E250" s="1">
        <f t="shared" si="11"/>
        <v>1553739.7339381843</v>
      </c>
    </row>
    <row r="251" spans="1:5" x14ac:dyDescent="0.3">
      <c r="A251" s="1">
        <v>246</v>
      </c>
      <c r="B251" s="3">
        <f t="shared" si="10"/>
        <v>15191.5</v>
      </c>
      <c r="C251" s="3">
        <v>123.5</v>
      </c>
      <c r="D251" s="1">
        <f t="shared" si="9"/>
        <v>1631427</v>
      </c>
      <c r="E251" s="1">
        <f t="shared" si="11"/>
        <v>1631426.7206350935</v>
      </c>
    </row>
    <row r="252" spans="1:5" x14ac:dyDescent="0.3">
      <c r="A252" s="1">
        <v>247</v>
      </c>
      <c r="B252" s="3">
        <f t="shared" si="10"/>
        <v>15315</v>
      </c>
      <c r="C252" s="3">
        <v>124</v>
      </c>
      <c r="D252" s="1">
        <f t="shared" si="9"/>
        <v>1712998</v>
      </c>
      <c r="E252" s="1">
        <f t="shared" si="11"/>
        <v>1712998.0566668482</v>
      </c>
    </row>
    <row r="253" spans="1:5" x14ac:dyDescent="0.3">
      <c r="A253" s="1">
        <v>248</v>
      </c>
      <c r="B253" s="3">
        <f t="shared" si="10"/>
        <v>15439</v>
      </c>
      <c r="C253" s="3">
        <v>124.5</v>
      </c>
      <c r="D253" s="1">
        <f t="shared" si="9"/>
        <v>1798648</v>
      </c>
      <c r="E253" s="1">
        <f t="shared" si="11"/>
        <v>1798647.9595001908</v>
      </c>
    </row>
    <row r="254" spans="1:5" x14ac:dyDescent="0.3">
      <c r="A254" s="1">
        <v>249</v>
      </c>
      <c r="B254" s="3">
        <f t="shared" si="10"/>
        <v>15563.5</v>
      </c>
      <c r="C254" s="3">
        <v>125</v>
      </c>
      <c r="D254" s="1">
        <f t="shared" si="9"/>
        <v>1888580</v>
      </c>
      <c r="E254" s="1">
        <f t="shared" si="11"/>
        <v>1888580.3574752004</v>
      </c>
    </row>
    <row r="255" spans="1:5" x14ac:dyDescent="0.3">
      <c r="A255" s="1">
        <v>250</v>
      </c>
      <c r="B255" s="3">
        <f t="shared" si="10"/>
        <v>15688.5</v>
      </c>
      <c r="C255" s="3">
        <v>125.5</v>
      </c>
      <c r="D255" s="1">
        <f t="shared" si="9"/>
        <v>1983009</v>
      </c>
      <c r="E255" s="1">
        <f t="shared" si="11"/>
        <v>1983009.3753489605</v>
      </c>
    </row>
    <row r="256" spans="1:5" x14ac:dyDescent="0.3">
      <c r="A256" s="1">
        <v>251</v>
      </c>
      <c r="B256" s="3">
        <f t="shared" si="10"/>
        <v>15814</v>
      </c>
      <c r="C256" s="3">
        <v>126</v>
      </c>
      <c r="D256" s="1">
        <f t="shared" si="9"/>
        <v>2082160</v>
      </c>
      <c r="E256" s="1">
        <f t="shared" si="11"/>
        <v>2082159.8441164086</v>
      </c>
    </row>
    <row r="257" spans="1:5" x14ac:dyDescent="0.3">
      <c r="A257" s="1">
        <v>252</v>
      </c>
      <c r="B257" s="3">
        <f t="shared" si="10"/>
        <v>15940</v>
      </c>
      <c r="C257" s="3">
        <v>126.5</v>
      </c>
      <c r="D257" s="1">
        <f t="shared" si="9"/>
        <v>2186268</v>
      </c>
      <c r="E257" s="1">
        <f t="shared" si="11"/>
        <v>2186267.8363222294</v>
      </c>
    </row>
    <row r="258" spans="1:5" x14ac:dyDescent="0.3">
      <c r="A258" s="1">
        <v>253</v>
      </c>
      <c r="B258" s="3">
        <f t="shared" si="10"/>
        <v>16066.5</v>
      </c>
      <c r="C258" s="3">
        <v>127</v>
      </c>
      <c r="D258" s="1">
        <f t="shared" si="9"/>
        <v>2295581</v>
      </c>
      <c r="E258" s="1">
        <f t="shared" si="11"/>
        <v>2295581.2281383411</v>
      </c>
    </row>
    <row r="259" spans="1:5" x14ac:dyDescent="0.3">
      <c r="A259" s="1">
        <v>254</v>
      </c>
      <c r="B259" s="3">
        <f t="shared" si="10"/>
        <v>16193.5</v>
      </c>
      <c r="C259" s="3">
        <v>127.5</v>
      </c>
      <c r="D259" s="1">
        <f t="shared" si="9"/>
        <v>2410360</v>
      </c>
      <c r="E259" s="1">
        <f t="shared" si="11"/>
        <v>2410360.289545258</v>
      </c>
    </row>
    <row r="260" spans="1:5" x14ac:dyDescent="0.3">
      <c r="A260" s="1">
        <v>255</v>
      </c>
      <c r="B260" s="3">
        <f t="shared" si="10"/>
        <v>16321</v>
      </c>
      <c r="C260" s="3">
        <v>128</v>
      </c>
      <c r="D260" s="1">
        <f t="shared" si="9"/>
        <v>2530878</v>
      </c>
      <c r="E260" s="1">
        <f t="shared" si="11"/>
        <v>2530878.3040225212</v>
      </c>
    </row>
    <row r="261" spans="1:5" x14ac:dyDescent="0.3">
      <c r="A261" s="1">
        <v>256</v>
      </c>
      <c r="B261" s="3">
        <f t="shared" si="10"/>
        <v>16449</v>
      </c>
      <c r="C261" s="3">
        <v>128.5</v>
      </c>
      <c r="D261" s="1">
        <f t="shared" si="9"/>
        <v>2657422</v>
      </c>
      <c r="E261" s="1">
        <f t="shared" si="11"/>
        <v>2657422.2192236474</v>
      </c>
    </row>
    <row r="262" spans="1:5" x14ac:dyDescent="0.3">
      <c r="A262" s="1">
        <v>257</v>
      </c>
      <c r="B262" s="3">
        <f t="shared" si="10"/>
        <v>16577.5</v>
      </c>
      <c r="C262" s="3">
        <v>129</v>
      </c>
      <c r="D262" s="1">
        <f t="shared" ref="D262:D305" si="12">ROUND(E262,0)</f>
        <v>2790293</v>
      </c>
      <c r="E262" s="1">
        <f t="shared" si="11"/>
        <v>2790293.3301848299</v>
      </c>
    </row>
    <row r="263" spans="1:5" x14ac:dyDescent="0.3">
      <c r="A263" s="1">
        <v>258</v>
      </c>
      <c r="B263" s="3">
        <f t="shared" ref="B263:B305" si="13">B262+C262</f>
        <v>16706.5</v>
      </c>
      <c r="C263" s="3">
        <v>129.5</v>
      </c>
      <c r="D263" s="1">
        <f t="shared" si="12"/>
        <v>2929808</v>
      </c>
      <c r="E263" s="1">
        <f t="shared" si="11"/>
        <v>2929807.9966940717</v>
      </c>
    </row>
    <row r="264" spans="1:5" x14ac:dyDescent="0.3">
      <c r="A264" s="1">
        <v>259</v>
      </c>
      <c r="B264" s="3">
        <f t="shared" si="13"/>
        <v>16836</v>
      </c>
      <c r="C264" s="3">
        <v>130</v>
      </c>
      <c r="D264" s="1">
        <f t="shared" si="12"/>
        <v>3076298</v>
      </c>
      <c r="E264" s="1">
        <f t="shared" ref="E264:E305" si="14">E263*1.05</f>
        <v>3076298.3965287753</v>
      </c>
    </row>
    <row r="265" spans="1:5" x14ac:dyDescent="0.3">
      <c r="A265" s="1">
        <v>260</v>
      </c>
      <c r="B265" s="3">
        <f t="shared" si="13"/>
        <v>16966</v>
      </c>
      <c r="C265" s="3">
        <v>130.5</v>
      </c>
      <c r="D265" s="1">
        <f t="shared" si="12"/>
        <v>3230113</v>
      </c>
      <c r="E265" s="1">
        <f t="shared" si="14"/>
        <v>3230113.3163552145</v>
      </c>
    </row>
    <row r="266" spans="1:5" x14ac:dyDescent="0.3">
      <c r="A266" s="1">
        <v>261</v>
      </c>
      <c r="B266" s="3">
        <f t="shared" si="13"/>
        <v>17096.5</v>
      </c>
      <c r="C266" s="3">
        <v>131</v>
      </c>
      <c r="D266" s="1">
        <f t="shared" si="12"/>
        <v>3391619</v>
      </c>
      <c r="E266" s="1">
        <f t="shared" si="14"/>
        <v>3391618.9821729753</v>
      </c>
    </row>
    <row r="267" spans="1:5" x14ac:dyDescent="0.3">
      <c r="A267" s="1">
        <v>262</v>
      </c>
      <c r="B267" s="3">
        <f t="shared" si="13"/>
        <v>17227.5</v>
      </c>
      <c r="C267" s="3">
        <v>131.5</v>
      </c>
      <c r="D267" s="1">
        <f t="shared" si="12"/>
        <v>3561200</v>
      </c>
      <c r="E267" s="1">
        <f t="shared" si="14"/>
        <v>3561199.9312816244</v>
      </c>
    </row>
    <row r="268" spans="1:5" x14ac:dyDescent="0.3">
      <c r="A268" s="1">
        <v>263</v>
      </c>
      <c r="B268" s="3">
        <f t="shared" si="13"/>
        <v>17359</v>
      </c>
      <c r="C268" s="3">
        <v>132</v>
      </c>
      <c r="D268" s="1">
        <f t="shared" si="12"/>
        <v>3739260</v>
      </c>
      <c r="E268" s="1">
        <f t="shared" si="14"/>
        <v>3739259.9278457058</v>
      </c>
    </row>
    <row r="269" spans="1:5" x14ac:dyDescent="0.3">
      <c r="A269" s="1">
        <v>264</v>
      </c>
      <c r="B269" s="3">
        <f t="shared" si="13"/>
        <v>17491</v>
      </c>
      <c r="C269" s="3">
        <v>132.5</v>
      </c>
      <c r="D269" s="1">
        <f t="shared" si="12"/>
        <v>3926223</v>
      </c>
      <c r="E269" s="1">
        <f t="shared" si="14"/>
        <v>3926222.9242379912</v>
      </c>
    </row>
    <row r="270" spans="1:5" x14ac:dyDescent="0.3">
      <c r="A270" s="1">
        <v>265</v>
      </c>
      <c r="B270" s="3">
        <f t="shared" si="13"/>
        <v>17623.5</v>
      </c>
      <c r="C270" s="3">
        <v>133</v>
      </c>
      <c r="D270" s="1">
        <f t="shared" si="12"/>
        <v>4122534</v>
      </c>
      <c r="E270" s="1">
        <f t="shared" si="14"/>
        <v>4122534.070449891</v>
      </c>
    </row>
    <row r="271" spans="1:5" x14ac:dyDescent="0.3">
      <c r="A271" s="1">
        <v>266</v>
      </c>
      <c r="B271" s="3">
        <f t="shared" si="13"/>
        <v>17756.5</v>
      </c>
      <c r="C271" s="3">
        <v>133.5</v>
      </c>
      <c r="D271" s="1">
        <f t="shared" si="12"/>
        <v>4328661</v>
      </c>
      <c r="E271" s="1">
        <f t="shared" si="14"/>
        <v>4328660.7739723856</v>
      </c>
    </row>
    <row r="272" spans="1:5" x14ac:dyDescent="0.3">
      <c r="A272" s="1">
        <v>267</v>
      </c>
      <c r="B272" s="3">
        <f t="shared" si="13"/>
        <v>17890</v>
      </c>
      <c r="C272" s="3">
        <v>134</v>
      </c>
      <c r="D272" s="1">
        <f t="shared" si="12"/>
        <v>4545094</v>
      </c>
      <c r="E272" s="1">
        <f t="shared" si="14"/>
        <v>4545093.8126710048</v>
      </c>
    </row>
    <row r="273" spans="1:5" x14ac:dyDescent="0.3">
      <c r="A273" s="1">
        <v>268</v>
      </c>
      <c r="B273" s="3">
        <f t="shared" si="13"/>
        <v>18024</v>
      </c>
      <c r="C273" s="3">
        <v>134.5</v>
      </c>
      <c r="D273" s="1">
        <f t="shared" si="12"/>
        <v>4772349</v>
      </c>
      <c r="E273" s="1">
        <f t="shared" si="14"/>
        <v>4772348.5033045551</v>
      </c>
    </row>
    <row r="274" spans="1:5" x14ac:dyDescent="0.3">
      <c r="A274" s="1">
        <v>269</v>
      </c>
      <c r="B274" s="3">
        <f t="shared" si="13"/>
        <v>18158.5</v>
      </c>
      <c r="C274" s="3">
        <v>135</v>
      </c>
      <c r="D274" s="1">
        <f t="shared" si="12"/>
        <v>5010966</v>
      </c>
      <c r="E274" s="1">
        <f t="shared" si="14"/>
        <v>5010965.9284697827</v>
      </c>
    </row>
    <row r="275" spans="1:5" x14ac:dyDescent="0.3">
      <c r="A275" s="1">
        <v>270</v>
      </c>
      <c r="B275" s="3">
        <f t="shared" si="13"/>
        <v>18293.5</v>
      </c>
      <c r="C275" s="3">
        <v>135.5</v>
      </c>
      <c r="D275" s="1">
        <f t="shared" si="12"/>
        <v>5261514</v>
      </c>
      <c r="E275" s="1">
        <f t="shared" si="14"/>
        <v>5261514.2248932719</v>
      </c>
    </row>
    <row r="276" spans="1:5" x14ac:dyDescent="0.3">
      <c r="A276" s="1">
        <v>271</v>
      </c>
      <c r="B276" s="3">
        <f t="shared" si="13"/>
        <v>18429</v>
      </c>
      <c r="C276" s="3">
        <v>136</v>
      </c>
      <c r="D276" s="1">
        <f t="shared" si="12"/>
        <v>5524590</v>
      </c>
      <c r="E276" s="1">
        <f t="shared" si="14"/>
        <v>5524589.9361379361</v>
      </c>
    </row>
    <row r="277" spans="1:5" x14ac:dyDescent="0.3">
      <c r="A277" s="1">
        <v>272</v>
      </c>
      <c r="B277" s="3">
        <f t="shared" si="13"/>
        <v>18565</v>
      </c>
      <c r="C277" s="3">
        <v>136.5</v>
      </c>
      <c r="D277" s="1">
        <f t="shared" si="12"/>
        <v>5800819</v>
      </c>
      <c r="E277" s="1">
        <f t="shared" si="14"/>
        <v>5800819.4329448333</v>
      </c>
    </row>
    <row r="278" spans="1:5" x14ac:dyDescent="0.3">
      <c r="A278" s="1">
        <v>273</v>
      </c>
      <c r="B278" s="3">
        <f t="shared" si="13"/>
        <v>18701.5</v>
      </c>
      <c r="C278" s="3">
        <v>137</v>
      </c>
      <c r="D278" s="1">
        <f t="shared" si="12"/>
        <v>6090860</v>
      </c>
      <c r="E278" s="1">
        <f t="shared" si="14"/>
        <v>6090860.4045920754</v>
      </c>
    </row>
    <row r="279" spans="1:5" x14ac:dyDescent="0.3">
      <c r="A279" s="1">
        <v>274</v>
      </c>
      <c r="B279" s="3">
        <f t="shared" si="13"/>
        <v>18838.5</v>
      </c>
      <c r="C279" s="3">
        <v>137.5</v>
      </c>
      <c r="D279" s="1">
        <f t="shared" si="12"/>
        <v>6395403</v>
      </c>
      <c r="E279" s="1">
        <f t="shared" si="14"/>
        <v>6395403.4248216795</v>
      </c>
    </row>
    <row r="280" spans="1:5" x14ac:dyDescent="0.3">
      <c r="A280" s="1">
        <v>275</v>
      </c>
      <c r="B280" s="3">
        <f t="shared" si="13"/>
        <v>18976</v>
      </c>
      <c r="C280" s="3">
        <v>138</v>
      </c>
      <c r="D280" s="1">
        <f t="shared" si="12"/>
        <v>6715174</v>
      </c>
      <c r="E280" s="1">
        <f t="shared" si="14"/>
        <v>6715173.5960627636</v>
      </c>
    </row>
    <row r="281" spans="1:5" x14ac:dyDescent="0.3">
      <c r="A281" s="1">
        <v>276</v>
      </c>
      <c r="B281" s="3">
        <f t="shared" si="13"/>
        <v>19114</v>
      </c>
      <c r="C281" s="3">
        <v>138.5</v>
      </c>
      <c r="D281" s="1">
        <f t="shared" si="12"/>
        <v>7050932</v>
      </c>
      <c r="E281" s="1">
        <f t="shared" si="14"/>
        <v>7050932.2758659022</v>
      </c>
    </row>
    <row r="282" spans="1:5" x14ac:dyDescent="0.3">
      <c r="A282" s="1">
        <v>277</v>
      </c>
      <c r="B282" s="3">
        <f t="shared" si="13"/>
        <v>19252.5</v>
      </c>
      <c r="C282" s="3">
        <v>139</v>
      </c>
      <c r="D282" s="1">
        <f t="shared" si="12"/>
        <v>7403479</v>
      </c>
      <c r="E282" s="1">
        <f t="shared" si="14"/>
        <v>7403478.889659198</v>
      </c>
    </row>
    <row r="283" spans="1:5" x14ac:dyDescent="0.3">
      <c r="A283" s="1">
        <v>278</v>
      </c>
      <c r="B283" s="3">
        <f t="shared" si="13"/>
        <v>19391.5</v>
      </c>
      <c r="C283" s="3">
        <v>139.5</v>
      </c>
      <c r="D283" s="1">
        <f t="shared" si="12"/>
        <v>7773653</v>
      </c>
      <c r="E283" s="1">
        <f t="shared" si="14"/>
        <v>7773652.8341421578</v>
      </c>
    </row>
    <row r="284" spans="1:5" x14ac:dyDescent="0.3">
      <c r="A284" s="1">
        <v>279</v>
      </c>
      <c r="B284" s="3">
        <f t="shared" si="13"/>
        <v>19531</v>
      </c>
      <c r="C284" s="3">
        <v>140</v>
      </c>
      <c r="D284" s="1">
        <f t="shared" si="12"/>
        <v>8162335</v>
      </c>
      <c r="E284" s="1">
        <f t="shared" si="14"/>
        <v>8162335.4758492662</v>
      </c>
    </row>
    <row r="285" spans="1:5" x14ac:dyDescent="0.3">
      <c r="A285" s="1">
        <v>280</v>
      </c>
      <c r="B285" s="3">
        <f t="shared" si="13"/>
        <v>19671</v>
      </c>
      <c r="C285" s="3">
        <v>140.5</v>
      </c>
      <c r="D285" s="1">
        <f t="shared" si="12"/>
        <v>8570452</v>
      </c>
      <c r="E285" s="1">
        <f t="shared" si="14"/>
        <v>8570452.2496417295</v>
      </c>
    </row>
    <row r="286" spans="1:5" x14ac:dyDescent="0.3">
      <c r="A286" s="1">
        <v>281</v>
      </c>
      <c r="B286" s="3">
        <f t="shared" si="13"/>
        <v>19811.5</v>
      </c>
      <c r="C286" s="3">
        <v>141</v>
      </c>
      <c r="D286" s="1">
        <f t="shared" si="12"/>
        <v>8998975</v>
      </c>
      <c r="E286" s="1">
        <f t="shared" si="14"/>
        <v>8998974.8621238172</v>
      </c>
    </row>
    <row r="287" spans="1:5" x14ac:dyDescent="0.3">
      <c r="A287" s="1">
        <v>282</v>
      </c>
      <c r="B287" s="3">
        <f t="shared" si="13"/>
        <v>19952.5</v>
      </c>
      <c r="C287" s="3">
        <v>141.5</v>
      </c>
      <c r="D287" s="1">
        <f t="shared" si="12"/>
        <v>9448924</v>
      </c>
      <c r="E287" s="1">
        <f t="shared" si="14"/>
        <v>9448923.6052300092</v>
      </c>
    </row>
    <row r="288" spans="1:5" x14ac:dyDescent="0.3">
      <c r="A288" s="1">
        <v>283</v>
      </c>
      <c r="B288" s="3">
        <f t="shared" si="13"/>
        <v>20094</v>
      </c>
      <c r="C288" s="3">
        <v>142</v>
      </c>
      <c r="D288" s="1">
        <f t="shared" si="12"/>
        <v>9921370</v>
      </c>
      <c r="E288" s="1">
        <f t="shared" si="14"/>
        <v>9921369.7854915094</v>
      </c>
    </row>
    <row r="289" spans="1:5" x14ac:dyDescent="0.3">
      <c r="A289" s="1">
        <v>284</v>
      </c>
      <c r="B289" s="3">
        <f t="shared" si="13"/>
        <v>20236</v>
      </c>
      <c r="C289" s="3">
        <v>142.5</v>
      </c>
      <c r="D289" s="1">
        <f t="shared" si="12"/>
        <v>10417438</v>
      </c>
      <c r="E289" s="1">
        <f t="shared" si="14"/>
        <v>10417438.274766086</v>
      </c>
    </row>
    <row r="290" spans="1:5" x14ac:dyDescent="0.3">
      <c r="A290" s="1">
        <v>285</v>
      </c>
      <c r="B290" s="3">
        <f t="shared" si="13"/>
        <v>20378.5</v>
      </c>
      <c r="C290" s="3">
        <v>143</v>
      </c>
      <c r="D290" s="1">
        <f t="shared" si="12"/>
        <v>10938310</v>
      </c>
      <c r="E290" s="1">
        <f t="shared" si="14"/>
        <v>10938310.18850439</v>
      </c>
    </row>
    <row r="291" spans="1:5" x14ac:dyDescent="0.3">
      <c r="A291" s="1">
        <v>286</v>
      </c>
      <c r="B291" s="3">
        <f t="shared" si="13"/>
        <v>20521.5</v>
      </c>
      <c r="C291" s="3">
        <v>143.5</v>
      </c>
      <c r="D291" s="1">
        <f t="shared" si="12"/>
        <v>11485226</v>
      </c>
      <c r="E291" s="1">
        <f t="shared" si="14"/>
        <v>11485225.69792961</v>
      </c>
    </row>
    <row r="292" spans="1:5" x14ac:dyDescent="0.3">
      <c r="A292" s="1">
        <v>287</v>
      </c>
      <c r="B292" s="3">
        <f t="shared" si="13"/>
        <v>20665</v>
      </c>
      <c r="C292" s="3">
        <v>144</v>
      </c>
      <c r="D292" s="1">
        <f t="shared" si="12"/>
        <v>12059487</v>
      </c>
      <c r="E292" s="1">
        <f t="shared" si="14"/>
        <v>12059486.982826091</v>
      </c>
    </row>
    <row r="293" spans="1:5" x14ac:dyDescent="0.3">
      <c r="A293" s="1">
        <v>288</v>
      </c>
      <c r="B293" s="3">
        <f t="shared" si="13"/>
        <v>20809</v>
      </c>
      <c r="C293" s="3">
        <v>144.5</v>
      </c>
      <c r="D293" s="1">
        <f t="shared" si="12"/>
        <v>12662461</v>
      </c>
      <c r="E293" s="1">
        <f t="shared" si="14"/>
        <v>12662461.331967397</v>
      </c>
    </row>
    <row r="294" spans="1:5" x14ac:dyDescent="0.3">
      <c r="A294" s="1">
        <v>289</v>
      </c>
      <c r="B294" s="3">
        <f t="shared" si="13"/>
        <v>20953.5</v>
      </c>
      <c r="C294" s="3">
        <v>145</v>
      </c>
      <c r="D294" s="1">
        <f t="shared" si="12"/>
        <v>13295584</v>
      </c>
      <c r="E294" s="1">
        <f t="shared" si="14"/>
        <v>13295584.398565767</v>
      </c>
    </row>
    <row r="295" spans="1:5" x14ac:dyDescent="0.3">
      <c r="A295" s="1">
        <v>290</v>
      </c>
      <c r="B295" s="3">
        <f t="shared" si="13"/>
        <v>21098.5</v>
      </c>
      <c r="C295" s="3">
        <v>145.5</v>
      </c>
      <c r="D295" s="1">
        <f t="shared" si="12"/>
        <v>13960364</v>
      </c>
      <c r="E295" s="1">
        <f t="shared" si="14"/>
        <v>13960363.618494056</v>
      </c>
    </row>
    <row r="296" spans="1:5" x14ac:dyDescent="0.3">
      <c r="A296" s="1">
        <v>291</v>
      </c>
      <c r="B296" s="3">
        <f t="shared" si="13"/>
        <v>21244</v>
      </c>
      <c r="C296" s="3">
        <v>146</v>
      </c>
      <c r="D296" s="1">
        <f t="shared" si="12"/>
        <v>14658382</v>
      </c>
      <c r="E296" s="1">
        <f t="shared" si="14"/>
        <v>14658381.79941876</v>
      </c>
    </row>
    <row r="297" spans="1:5" x14ac:dyDescent="0.3">
      <c r="A297" s="1">
        <v>292</v>
      </c>
      <c r="B297" s="3">
        <f t="shared" si="13"/>
        <v>21390</v>
      </c>
      <c r="C297" s="3">
        <v>146.5</v>
      </c>
      <c r="D297" s="1">
        <f t="shared" si="12"/>
        <v>15391301</v>
      </c>
      <c r="E297" s="1">
        <f t="shared" si="14"/>
        <v>15391300.889389699</v>
      </c>
    </row>
    <row r="298" spans="1:5" x14ac:dyDescent="0.3">
      <c r="A298" s="1">
        <v>293</v>
      </c>
      <c r="B298" s="3">
        <f t="shared" si="13"/>
        <v>21536.5</v>
      </c>
      <c r="C298" s="3">
        <v>147</v>
      </c>
      <c r="D298" s="1">
        <f t="shared" si="12"/>
        <v>16160866</v>
      </c>
      <c r="E298" s="1">
        <f t="shared" si="14"/>
        <v>16160865.933859184</v>
      </c>
    </row>
    <row r="299" spans="1:5" x14ac:dyDescent="0.3">
      <c r="A299" s="1">
        <v>294</v>
      </c>
      <c r="B299" s="3">
        <f t="shared" si="13"/>
        <v>21683.5</v>
      </c>
      <c r="C299" s="3">
        <v>147.5</v>
      </c>
      <c r="D299" s="1">
        <f t="shared" si="12"/>
        <v>16968909</v>
      </c>
      <c r="E299" s="1">
        <f t="shared" si="14"/>
        <v>16968909.230552144</v>
      </c>
    </row>
    <row r="300" spans="1:5" x14ac:dyDescent="0.3">
      <c r="A300" s="1">
        <v>295</v>
      </c>
      <c r="B300" s="3">
        <f t="shared" si="13"/>
        <v>21831</v>
      </c>
      <c r="C300" s="3">
        <v>148</v>
      </c>
      <c r="D300" s="1">
        <f t="shared" si="12"/>
        <v>17817355</v>
      </c>
      <c r="E300" s="1">
        <f t="shared" si="14"/>
        <v>17817354.692079753</v>
      </c>
    </row>
    <row r="301" spans="1:5" x14ac:dyDescent="0.3">
      <c r="A301" s="1">
        <v>296</v>
      </c>
      <c r="B301" s="3">
        <f t="shared" si="13"/>
        <v>21979</v>
      </c>
      <c r="C301" s="3">
        <v>148.5</v>
      </c>
      <c r="D301" s="1">
        <f t="shared" si="12"/>
        <v>18708222</v>
      </c>
      <c r="E301" s="1">
        <f t="shared" si="14"/>
        <v>18708222.426683743</v>
      </c>
    </row>
    <row r="302" spans="1:5" x14ac:dyDescent="0.3">
      <c r="A302" s="1">
        <v>297</v>
      </c>
      <c r="B302" s="3">
        <f t="shared" si="13"/>
        <v>22127.5</v>
      </c>
      <c r="C302" s="3">
        <v>149</v>
      </c>
      <c r="D302" s="1">
        <f t="shared" si="12"/>
        <v>19643634</v>
      </c>
      <c r="E302" s="1">
        <f t="shared" si="14"/>
        <v>19643633.54801793</v>
      </c>
    </row>
    <row r="303" spans="1:5" x14ac:dyDescent="0.3">
      <c r="A303" s="1">
        <v>298</v>
      </c>
      <c r="B303" s="3">
        <f t="shared" si="13"/>
        <v>22276.5</v>
      </c>
      <c r="C303" s="3">
        <v>149.5</v>
      </c>
      <c r="D303" s="1">
        <f t="shared" si="12"/>
        <v>20625815</v>
      </c>
      <c r="E303" s="1">
        <f t="shared" si="14"/>
        <v>20625815.225418828</v>
      </c>
    </row>
    <row r="304" spans="1:5" x14ac:dyDescent="0.3">
      <c r="A304" s="1">
        <v>299</v>
      </c>
      <c r="B304" s="3">
        <f t="shared" si="13"/>
        <v>22426</v>
      </c>
      <c r="C304" s="3">
        <v>150</v>
      </c>
      <c r="D304" s="1">
        <f t="shared" si="12"/>
        <v>21657106</v>
      </c>
      <c r="E304" s="1">
        <f t="shared" si="14"/>
        <v>21657105.986689772</v>
      </c>
    </row>
    <row r="305" spans="1:5" x14ac:dyDescent="0.3">
      <c r="A305" s="1">
        <v>300</v>
      </c>
      <c r="B305" s="3">
        <f t="shared" si="13"/>
        <v>22576</v>
      </c>
      <c r="C305" s="3">
        <v>150.5</v>
      </c>
      <c r="D305" s="1">
        <f t="shared" si="12"/>
        <v>22739961</v>
      </c>
      <c r="E305" s="1">
        <f t="shared" si="14"/>
        <v>22739961.286024261</v>
      </c>
    </row>
  </sheetData>
  <mergeCells count="1">
    <mergeCell ref="I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9" sqref="B9"/>
    </sheetView>
  </sheetViews>
  <sheetFormatPr defaultRowHeight="16.5" x14ac:dyDescent="0.3"/>
  <cols>
    <col min="2" max="2" width="11.625" bestFit="1" customWidth="1"/>
    <col min="3" max="3" width="11.5" bestFit="1" customWidth="1"/>
    <col min="4" max="4" width="11.625" bestFit="1" customWidth="1"/>
    <col min="5" max="5" width="17.25" bestFit="1" customWidth="1"/>
  </cols>
  <sheetData>
    <row r="1" spans="1:5" x14ac:dyDescent="0.3">
      <c r="A1" s="4" t="s">
        <v>4</v>
      </c>
      <c r="B1" s="4" t="s">
        <v>5</v>
      </c>
      <c r="C1" s="4" t="s">
        <v>6</v>
      </c>
      <c r="D1" s="4" t="s">
        <v>7</v>
      </c>
      <c r="E1" s="5" t="s">
        <v>11</v>
      </c>
    </row>
    <row r="2" spans="1:5" x14ac:dyDescent="0.3">
      <c r="A2" s="1">
        <v>17</v>
      </c>
      <c r="B2" s="1">
        <v>100000</v>
      </c>
      <c r="C2" s="1">
        <v>2</v>
      </c>
      <c r="D2" s="1" t="s">
        <v>10</v>
      </c>
      <c r="E2" s="1" t="b">
        <v>1</v>
      </c>
    </row>
    <row r="5" spans="1:5" x14ac:dyDescent="0.3">
      <c r="A5" s="1" t="s">
        <v>67</v>
      </c>
      <c r="B5" s="10" t="s">
        <v>77</v>
      </c>
      <c r="C5" s="10"/>
      <c r="D5" s="10"/>
      <c r="E5" s="10"/>
    </row>
    <row r="6" spans="1:5" x14ac:dyDescent="0.3">
      <c r="A6" t="s">
        <v>75</v>
      </c>
      <c r="B6" t="s">
        <v>76</v>
      </c>
    </row>
    <row r="7" spans="1:5" x14ac:dyDescent="0.3">
      <c r="A7">
        <v>0</v>
      </c>
      <c r="B7">
        <v>0</v>
      </c>
    </row>
    <row r="8" spans="1:5" x14ac:dyDescent="0.3">
      <c r="A8">
        <v>1</v>
      </c>
      <c r="B8">
        <v>100000</v>
      </c>
    </row>
    <row r="9" spans="1:5" x14ac:dyDescent="0.3">
      <c r="A9" s="1">
        <v>2</v>
      </c>
      <c r="B9">
        <f>B8*2</f>
        <v>200000</v>
      </c>
    </row>
    <row r="10" spans="1:5" x14ac:dyDescent="0.3">
      <c r="A10" s="1">
        <v>3</v>
      </c>
      <c r="B10" s="1">
        <f t="shared" ref="B10:B23" si="0">B9*2</f>
        <v>400000</v>
      </c>
    </row>
    <row r="11" spans="1:5" x14ac:dyDescent="0.3">
      <c r="A11" s="1">
        <v>4</v>
      </c>
      <c r="B11" s="1">
        <f t="shared" si="0"/>
        <v>800000</v>
      </c>
    </row>
    <row r="12" spans="1:5" x14ac:dyDescent="0.3">
      <c r="A12" s="1">
        <v>5</v>
      </c>
      <c r="B12" s="1">
        <f t="shared" si="0"/>
        <v>1600000</v>
      </c>
    </row>
    <row r="13" spans="1:5" x14ac:dyDescent="0.3">
      <c r="A13" s="1">
        <v>6</v>
      </c>
      <c r="B13" s="1">
        <f t="shared" si="0"/>
        <v>3200000</v>
      </c>
    </row>
    <row r="14" spans="1:5" x14ac:dyDescent="0.3">
      <c r="A14" s="1">
        <v>7</v>
      </c>
      <c r="B14" s="1">
        <f t="shared" si="0"/>
        <v>6400000</v>
      </c>
    </row>
    <row r="15" spans="1:5" x14ac:dyDescent="0.3">
      <c r="A15" s="1">
        <v>8</v>
      </c>
      <c r="B15" s="1">
        <f t="shared" si="0"/>
        <v>12800000</v>
      </c>
    </row>
    <row r="16" spans="1:5" x14ac:dyDescent="0.3">
      <c r="A16" s="1">
        <v>9</v>
      </c>
      <c r="B16" s="1">
        <f t="shared" si="0"/>
        <v>25600000</v>
      </c>
    </row>
    <row r="17" spans="1:2" x14ac:dyDescent="0.3">
      <c r="A17" s="1">
        <v>10</v>
      </c>
      <c r="B17" s="1">
        <f t="shared" si="0"/>
        <v>51200000</v>
      </c>
    </row>
    <row r="18" spans="1:2" x14ac:dyDescent="0.3">
      <c r="A18" s="1">
        <v>11</v>
      </c>
      <c r="B18" s="1">
        <f t="shared" si="0"/>
        <v>102400000</v>
      </c>
    </row>
    <row r="19" spans="1:2" x14ac:dyDescent="0.3">
      <c r="A19" s="1">
        <v>12</v>
      </c>
      <c r="B19" s="1">
        <f t="shared" si="0"/>
        <v>204800000</v>
      </c>
    </row>
    <row r="20" spans="1:2" x14ac:dyDescent="0.3">
      <c r="A20" s="1">
        <v>13</v>
      </c>
      <c r="B20" s="1">
        <f t="shared" si="0"/>
        <v>409600000</v>
      </c>
    </row>
    <row r="21" spans="1:2" x14ac:dyDescent="0.3">
      <c r="A21" s="1">
        <v>14</v>
      </c>
      <c r="B21" s="1">
        <f t="shared" si="0"/>
        <v>819200000</v>
      </c>
    </row>
    <row r="22" spans="1:2" x14ac:dyDescent="0.3">
      <c r="A22" s="1">
        <v>15</v>
      </c>
      <c r="B22" s="1">
        <f t="shared" si="0"/>
        <v>1638400000</v>
      </c>
    </row>
    <row r="23" spans="1:2" x14ac:dyDescent="0.3">
      <c r="A23" s="1">
        <v>16</v>
      </c>
      <c r="B23" s="1">
        <f t="shared" si="0"/>
        <v>3276800000</v>
      </c>
    </row>
  </sheetData>
  <mergeCells count="1">
    <mergeCell ref="B5:E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I16" sqref="I16"/>
    </sheetView>
  </sheetViews>
  <sheetFormatPr defaultRowHeight="16.5" x14ac:dyDescent="0.3"/>
  <cols>
    <col min="1" max="1" width="9.375" bestFit="1" customWidth="1"/>
    <col min="2" max="2" width="20.75" bestFit="1" customWidth="1"/>
    <col min="3" max="3" width="12.75" bestFit="1" customWidth="1"/>
    <col min="4" max="4" width="18.375" bestFit="1" customWidth="1"/>
    <col min="5" max="5" width="12.375" bestFit="1" customWidth="1"/>
    <col min="6" max="6" width="11.5" bestFit="1" customWidth="1"/>
    <col min="7" max="7" width="9.25" bestFit="1" customWidth="1"/>
    <col min="8" max="8" width="17.25" bestFit="1" customWidth="1"/>
  </cols>
  <sheetData>
    <row r="1" spans="1:8" x14ac:dyDescent="0.3">
      <c r="A1" s="4" t="s">
        <v>4</v>
      </c>
      <c r="B1" s="6" t="s">
        <v>8</v>
      </c>
      <c r="C1" s="6" t="s">
        <v>56</v>
      </c>
      <c r="D1" s="5" t="s">
        <v>12</v>
      </c>
      <c r="E1" s="4" t="s">
        <v>5</v>
      </c>
      <c r="F1" s="4" t="s">
        <v>6</v>
      </c>
      <c r="G1" s="4" t="s">
        <v>7</v>
      </c>
      <c r="H1" s="5" t="s">
        <v>11</v>
      </c>
    </row>
    <row r="2" spans="1:8" x14ac:dyDescent="0.3">
      <c r="A2">
        <v>16</v>
      </c>
      <c r="B2">
        <v>10</v>
      </c>
      <c r="C2">
        <v>1.2</v>
      </c>
      <c r="D2" t="b">
        <v>1</v>
      </c>
      <c r="E2">
        <v>1</v>
      </c>
      <c r="F2">
        <v>1.3</v>
      </c>
      <c r="G2" t="s">
        <v>38</v>
      </c>
      <c r="H2" t="b">
        <v>1</v>
      </c>
    </row>
    <row r="3" spans="1:8" x14ac:dyDescent="0.3">
      <c r="A3" s="1" t="s">
        <v>15</v>
      </c>
      <c r="B3" s="1" t="s">
        <v>16</v>
      </c>
      <c r="C3" s="1" t="s">
        <v>19</v>
      </c>
      <c r="D3" s="1" t="s">
        <v>20</v>
      </c>
      <c r="E3" s="1" t="s">
        <v>17</v>
      </c>
      <c r="F3" s="1" t="s">
        <v>18</v>
      </c>
    </row>
    <row r="4" spans="1:8" x14ac:dyDescent="0.3">
      <c r="A4" s="1">
        <v>0</v>
      </c>
      <c r="B4" s="1" t="s">
        <v>21</v>
      </c>
      <c r="C4" s="1">
        <f t="shared" ref="C4:C20" si="0">ROUND(D4,0)</f>
        <v>10</v>
      </c>
      <c r="D4" s="1">
        <v>10</v>
      </c>
      <c r="E4" s="7">
        <f>ROUND(F4,0)</f>
        <v>1</v>
      </c>
      <c r="F4" s="1">
        <v>1</v>
      </c>
    </row>
    <row r="5" spans="1:8" x14ac:dyDescent="0.3">
      <c r="A5" s="1">
        <v>1</v>
      </c>
      <c r="B5" s="1" t="s">
        <v>22</v>
      </c>
      <c r="C5" s="1">
        <f t="shared" si="0"/>
        <v>12</v>
      </c>
      <c r="D5" s="8">
        <f t="shared" ref="D5:D20" si="1">D4*1.2</f>
        <v>12</v>
      </c>
      <c r="E5" s="7">
        <f t="shared" ref="E5:E20" si="2">ROUND(F5,1)</f>
        <v>1.3</v>
      </c>
      <c r="F5" s="8">
        <f t="shared" ref="F5:F20" si="3">F4*1.3</f>
        <v>1.3</v>
      </c>
    </row>
    <row r="6" spans="1:8" x14ac:dyDescent="0.3">
      <c r="A6" s="1">
        <v>2</v>
      </c>
      <c r="B6" s="1" t="s">
        <v>23</v>
      </c>
      <c r="C6" s="1">
        <f t="shared" si="0"/>
        <v>14</v>
      </c>
      <c r="D6" s="8">
        <f t="shared" si="1"/>
        <v>14.399999999999999</v>
      </c>
      <c r="E6" s="7">
        <f t="shared" si="2"/>
        <v>1.7</v>
      </c>
      <c r="F6" s="8">
        <f t="shared" si="3"/>
        <v>1.6900000000000002</v>
      </c>
    </row>
    <row r="7" spans="1:8" x14ac:dyDescent="0.3">
      <c r="A7" s="1">
        <v>3</v>
      </c>
      <c r="B7" s="1" t="s">
        <v>24</v>
      </c>
      <c r="C7" s="1">
        <f t="shared" si="0"/>
        <v>17</v>
      </c>
      <c r="D7" s="8">
        <f t="shared" si="1"/>
        <v>17.279999999999998</v>
      </c>
      <c r="E7" s="7">
        <f t="shared" si="2"/>
        <v>2.2000000000000002</v>
      </c>
      <c r="F7" s="8">
        <f t="shared" si="3"/>
        <v>2.1970000000000005</v>
      </c>
    </row>
    <row r="8" spans="1:8" x14ac:dyDescent="0.3">
      <c r="A8" s="1">
        <v>4</v>
      </c>
      <c r="B8" s="1" t="s">
        <v>25</v>
      </c>
      <c r="C8" s="1">
        <f t="shared" si="0"/>
        <v>21</v>
      </c>
      <c r="D8" s="8">
        <f t="shared" si="1"/>
        <v>20.735999999999997</v>
      </c>
      <c r="E8" s="7">
        <f t="shared" si="2"/>
        <v>2.9</v>
      </c>
      <c r="F8" s="8">
        <f t="shared" si="3"/>
        <v>2.856100000000001</v>
      </c>
    </row>
    <row r="9" spans="1:8" x14ac:dyDescent="0.3">
      <c r="A9" s="1">
        <v>5</v>
      </c>
      <c r="B9" s="1" t="s">
        <v>26</v>
      </c>
      <c r="C9" s="1">
        <f t="shared" si="0"/>
        <v>25</v>
      </c>
      <c r="D9" s="8">
        <f t="shared" si="1"/>
        <v>24.883199999999995</v>
      </c>
      <c r="E9" s="7">
        <f t="shared" si="2"/>
        <v>3.7</v>
      </c>
      <c r="F9" s="8">
        <f t="shared" si="3"/>
        <v>3.7129300000000014</v>
      </c>
    </row>
    <row r="10" spans="1:8" x14ac:dyDescent="0.3">
      <c r="A10" s="1">
        <v>6</v>
      </c>
      <c r="B10" s="1" t="s">
        <v>27</v>
      </c>
      <c r="C10" s="1">
        <f t="shared" si="0"/>
        <v>30</v>
      </c>
      <c r="D10" s="8">
        <f t="shared" si="1"/>
        <v>29.859839999999991</v>
      </c>
      <c r="E10" s="7">
        <f t="shared" si="2"/>
        <v>4.8</v>
      </c>
      <c r="F10" s="8">
        <f t="shared" si="3"/>
        <v>4.8268090000000017</v>
      </c>
    </row>
    <row r="11" spans="1:8" x14ac:dyDescent="0.3">
      <c r="A11" s="1">
        <v>7</v>
      </c>
      <c r="B11" s="1" t="s">
        <v>28</v>
      </c>
      <c r="C11" s="1">
        <f t="shared" si="0"/>
        <v>36</v>
      </c>
      <c r="D11" s="8">
        <f t="shared" si="1"/>
        <v>35.831807999999988</v>
      </c>
      <c r="E11" s="7">
        <f t="shared" si="2"/>
        <v>6.3</v>
      </c>
      <c r="F11" s="8">
        <f t="shared" si="3"/>
        <v>6.2748517000000028</v>
      </c>
    </row>
    <row r="12" spans="1:8" x14ac:dyDescent="0.3">
      <c r="A12" s="1">
        <v>8</v>
      </c>
      <c r="B12" s="1" t="s">
        <v>29</v>
      </c>
      <c r="C12" s="1">
        <f t="shared" si="0"/>
        <v>43</v>
      </c>
      <c r="D12" s="8">
        <f t="shared" si="1"/>
        <v>42.998169599999983</v>
      </c>
      <c r="E12" s="7">
        <f t="shared" si="2"/>
        <v>8.1999999999999993</v>
      </c>
      <c r="F12" s="8">
        <f t="shared" si="3"/>
        <v>8.1573072100000044</v>
      </c>
    </row>
    <row r="13" spans="1:8" x14ac:dyDescent="0.3">
      <c r="A13" s="1">
        <v>9</v>
      </c>
      <c r="B13" s="1" t="s">
        <v>30</v>
      </c>
      <c r="C13" s="1">
        <f t="shared" si="0"/>
        <v>52</v>
      </c>
      <c r="D13" s="8">
        <f t="shared" si="1"/>
        <v>51.597803519999978</v>
      </c>
      <c r="E13" s="7">
        <f t="shared" si="2"/>
        <v>10.6</v>
      </c>
      <c r="F13" s="8">
        <f t="shared" si="3"/>
        <v>10.604499373000007</v>
      </c>
    </row>
    <row r="14" spans="1:8" x14ac:dyDescent="0.3">
      <c r="A14" s="1">
        <v>10</v>
      </c>
      <c r="B14" s="1" t="s">
        <v>31</v>
      </c>
      <c r="C14" s="1">
        <f t="shared" si="0"/>
        <v>62</v>
      </c>
      <c r="D14" s="8">
        <f t="shared" si="1"/>
        <v>61.917364223999968</v>
      </c>
      <c r="E14" s="7">
        <f t="shared" si="2"/>
        <v>13.8</v>
      </c>
      <c r="F14" s="8">
        <f t="shared" si="3"/>
        <v>13.785849184900009</v>
      </c>
    </row>
    <row r="15" spans="1:8" x14ac:dyDescent="0.3">
      <c r="A15" s="1">
        <v>11</v>
      </c>
      <c r="B15" s="1" t="s">
        <v>32</v>
      </c>
      <c r="C15" s="1">
        <f t="shared" si="0"/>
        <v>74</v>
      </c>
      <c r="D15" s="8">
        <f t="shared" si="1"/>
        <v>74.300837068799964</v>
      </c>
      <c r="E15" s="7">
        <f t="shared" si="2"/>
        <v>17.899999999999999</v>
      </c>
      <c r="F15" s="8">
        <f t="shared" si="3"/>
        <v>17.921603940370012</v>
      </c>
    </row>
    <row r="16" spans="1:8" x14ac:dyDescent="0.3">
      <c r="A16" s="1">
        <v>12</v>
      </c>
      <c r="B16" s="1" t="s">
        <v>33</v>
      </c>
      <c r="C16" s="1">
        <f t="shared" si="0"/>
        <v>89</v>
      </c>
      <c r="D16" s="8">
        <f t="shared" si="1"/>
        <v>89.16100448255996</v>
      </c>
      <c r="E16" s="7">
        <f t="shared" si="2"/>
        <v>23.3</v>
      </c>
      <c r="F16" s="8">
        <f t="shared" si="3"/>
        <v>23.298085122481016</v>
      </c>
    </row>
    <row r="17" spans="1:6" x14ac:dyDescent="0.3">
      <c r="A17" s="1">
        <v>13</v>
      </c>
      <c r="B17" s="1" t="s">
        <v>34</v>
      </c>
      <c r="C17" s="1">
        <f t="shared" si="0"/>
        <v>107</v>
      </c>
      <c r="D17" s="8">
        <f t="shared" si="1"/>
        <v>106.99320537907195</v>
      </c>
      <c r="E17" s="7">
        <f t="shared" si="2"/>
        <v>30.3</v>
      </c>
      <c r="F17" s="8">
        <f t="shared" si="3"/>
        <v>30.287510659225322</v>
      </c>
    </row>
    <row r="18" spans="1:6" x14ac:dyDescent="0.3">
      <c r="A18" s="1">
        <v>14</v>
      </c>
      <c r="B18" s="1" t="s">
        <v>35</v>
      </c>
      <c r="C18" s="1">
        <f t="shared" si="0"/>
        <v>128</v>
      </c>
      <c r="D18" s="8">
        <f t="shared" si="1"/>
        <v>128.39184645488635</v>
      </c>
      <c r="E18" s="7">
        <f t="shared" si="2"/>
        <v>39.4</v>
      </c>
      <c r="F18" s="8">
        <f t="shared" si="3"/>
        <v>39.373763856992923</v>
      </c>
    </row>
    <row r="19" spans="1:6" x14ac:dyDescent="0.3">
      <c r="A19" s="1">
        <v>15</v>
      </c>
      <c r="B19" s="1" t="s">
        <v>36</v>
      </c>
      <c r="C19" s="1">
        <f t="shared" si="0"/>
        <v>154</v>
      </c>
      <c r="D19" s="8">
        <f t="shared" si="1"/>
        <v>154.07021574586361</v>
      </c>
      <c r="E19" s="7">
        <f t="shared" si="2"/>
        <v>51.2</v>
      </c>
      <c r="F19" s="8">
        <f t="shared" si="3"/>
        <v>51.185893014090802</v>
      </c>
    </row>
    <row r="20" spans="1:6" x14ac:dyDescent="0.3">
      <c r="A20" s="1">
        <v>16</v>
      </c>
      <c r="B20" s="1" t="s">
        <v>37</v>
      </c>
      <c r="C20" s="1">
        <f t="shared" si="0"/>
        <v>185</v>
      </c>
      <c r="D20" s="8">
        <f t="shared" si="1"/>
        <v>184.88425889503631</v>
      </c>
      <c r="E20" s="7">
        <f t="shared" si="2"/>
        <v>66.5</v>
      </c>
      <c r="F20" s="8">
        <f t="shared" si="3"/>
        <v>66.541660918318044</v>
      </c>
    </row>
    <row r="21" spans="1:6" x14ac:dyDescent="0.3">
      <c r="A21" s="1"/>
      <c r="B21" s="1"/>
      <c r="C21" s="7"/>
      <c r="D21" s="8"/>
      <c r="E21" s="1"/>
      <c r="F21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A19" sqref="A19"/>
    </sheetView>
  </sheetViews>
  <sheetFormatPr defaultRowHeight="16.5" x14ac:dyDescent="0.3"/>
  <cols>
    <col min="2" max="2" width="9" style="1"/>
    <col min="3" max="3" width="12.625" bestFit="1" customWidth="1"/>
    <col min="4" max="4" width="17.875" bestFit="1" customWidth="1"/>
    <col min="5" max="5" width="15.125" bestFit="1" customWidth="1"/>
    <col min="6" max="6" width="17.25" style="1" bestFit="1" customWidth="1"/>
    <col min="8" max="8" width="12.75" bestFit="1" customWidth="1"/>
    <col min="9" max="9" width="18.375" bestFit="1" customWidth="1"/>
    <col min="10" max="10" width="0" hidden="1" customWidth="1"/>
  </cols>
  <sheetData>
    <row r="1" spans="1:10" x14ac:dyDescent="0.3">
      <c r="A1" s="4" t="s">
        <v>39</v>
      </c>
      <c r="B1" s="4" t="s">
        <v>4</v>
      </c>
      <c r="C1" s="4" t="s">
        <v>5</v>
      </c>
      <c r="D1" s="4" t="s">
        <v>6</v>
      </c>
      <c r="E1" s="4" t="s">
        <v>7</v>
      </c>
      <c r="F1" s="5" t="s">
        <v>11</v>
      </c>
      <c r="G1" s="6" t="s">
        <v>8</v>
      </c>
      <c r="H1" s="6" t="s">
        <v>56</v>
      </c>
      <c r="I1" s="5" t="s">
        <v>12</v>
      </c>
      <c r="J1" t="s">
        <v>41</v>
      </c>
    </row>
    <row r="2" spans="1:10" x14ac:dyDescent="0.3">
      <c r="A2" s="1">
        <v>0</v>
      </c>
      <c r="B2" s="1">
        <v>25</v>
      </c>
      <c r="C2" s="1">
        <f>J2*10000</f>
        <v>10000</v>
      </c>
      <c r="D2" s="1" t="s">
        <v>42</v>
      </c>
      <c r="E2" s="1" t="s">
        <v>40</v>
      </c>
      <c r="F2" s="1" t="b">
        <v>1</v>
      </c>
      <c r="G2" s="1">
        <v>2</v>
      </c>
      <c r="H2" s="1">
        <v>2</v>
      </c>
      <c r="I2" t="b">
        <v>0</v>
      </c>
      <c r="J2">
        <v>1</v>
      </c>
    </row>
    <row r="3" spans="1:10" x14ac:dyDescent="0.3">
      <c r="A3" s="1">
        <v>1</v>
      </c>
      <c r="B3" s="1">
        <v>25</v>
      </c>
      <c r="C3" s="1">
        <f t="shared" ref="C3:C18" si="0">J3*10000</f>
        <v>13000</v>
      </c>
      <c r="D3" s="1" t="s">
        <v>42</v>
      </c>
      <c r="E3" s="1" t="s">
        <v>40</v>
      </c>
      <c r="F3" s="1" t="b">
        <v>1</v>
      </c>
      <c r="G3" s="1">
        <v>2</v>
      </c>
      <c r="H3" s="1">
        <v>2</v>
      </c>
      <c r="I3" s="1" t="b">
        <v>0</v>
      </c>
      <c r="J3">
        <v>1.3</v>
      </c>
    </row>
    <row r="4" spans="1:10" x14ac:dyDescent="0.3">
      <c r="A4" s="1">
        <v>2</v>
      </c>
      <c r="B4" s="1">
        <v>25</v>
      </c>
      <c r="C4" s="1">
        <f t="shared" si="0"/>
        <v>17000</v>
      </c>
      <c r="D4" s="1" t="s">
        <v>42</v>
      </c>
      <c r="E4" s="1" t="s">
        <v>40</v>
      </c>
      <c r="F4" s="1" t="b">
        <v>1</v>
      </c>
      <c r="G4" s="1">
        <v>2</v>
      </c>
      <c r="H4" s="1">
        <v>2</v>
      </c>
      <c r="I4" s="1" t="b">
        <v>0</v>
      </c>
      <c r="J4">
        <v>1.7</v>
      </c>
    </row>
    <row r="5" spans="1:10" x14ac:dyDescent="0.3">
      <c r="A5" s="1">
        <v>3</v>
      </c>
      <c r="B5" s="1">
        <v>25</v>
      </c>
      <c r="C5" s="1">
        <f t="shared" si="0"/>
        <v>22000</v>
      </c>
      <c r="D5" s="1" t="s">
        <v>42</v>
      </c>
      <c r="E5" s="1" t="s">
        <v>40</v>
      </c>
      <c r="F5" s="1" t="b">
        <v>1</v>
      </c>
      <c r="G5" s="1">
        <v>2</v>
      </c>
      <c r="H5" s="1">
        <v>2</v>
      </c>
      <c r="I5" s="1" t="b">
        <v>0</v>
      </c>
      <c r="J5">
        <v>2.2000000000000002</v>
      </c>
    </row>
    <row r="6" spans="1:10" x14ac:dyDescent="0.3">
      <c r="A6" s="1">
        <v>4</v>
      </c>
      <c r="B6" s="1">
        <v>25</v>
      </c>
      <c r="C6" s="1">
        <f t="shared" si="0"/>
        <v>29000</v>
      </c>
      <c r="D6" s="1" t="s">
        <v>42</v>
      </c>
      <c r="E6" s="1" t="s">
        <v>40</v>
      </c>
      <c r="F6" s="1" t="b">
        <v>1</v>
      </c>
      <c r="G6" s="1">
        <v>2</v>
      </c>
      <c r="H6" s="1">
        <v>2</v>
      </c>
      <c r="I6" s="1" t="b">
        <v>0</v>
      </c>
      <c r="J6">
        <v>2.9</v>
      </c>
    </row>
    <row r="7" spans="1:10" x14ac:dyDescent="0.3">
      <c r="A7" s="1">
        <v>5</v>
      </c>
      <c r="B7" s="1">
        <v>25</v>
      </c>
      <c r="C7" s="1">
        <f t="shared" si="0"/>
        <v>37000</v>
      </c>
      <c r="D7" s="1" t="s">
        <v>42</v>
      </c>
      <c r="E7" s="1" t="s">
        <v>40</v>
      </c>
      <c r="F7" s="1" t="b">
        <v>1</v>
      </c>
      <c r="G7" s="1">
        <v>2</v>
      </c>
      <c r="H7" s="1">
        <v>2</v>
      </c>
      <c r="I7" s="1" t="b">
        <v>0</v>
      </c>
      <c r="J7">
        <v>3.7</v>
      </c>
    </row>
    <row r="8" spans="1:10" x14ac:dyDescent="0.3">
      <c r="A8" s="1">
        <v>6</v>
      </c>
      <c r="B8" s="1">
        <v>25</v>
      </c>
      <c r="C8" s="1">
        <f t="shared" si="0"/>
        <v>48000</v>
      </c>
      <c r="D8" s="1" t="s">
        <v>42</v>
      </c>
      <c r="E8" s="1" t="s">
        <v>40</v>
      </c>
      <c r="F8" s="1" t="b">
        <v>1</v>
      </c>
      <c r="G8" s="1">
        <v>2</v>
      </c>
      <c r="H8" s="1">
        <v>2</v>
      </c>
      <c r="I8" s="1" t="b">
        <v>0</v>
      </c>
      <c r="J8">
        <v>4.8</v>
      </c>
    </row>
    <row r="9" spans="1:10" x14ac:dyDescent="0.3">
      <c r="A9" s="1">
        <v>7</v>
      </c>
      <c r="B9" s="1">
        <v>25</v>
      </c>
      <c r="C9" s="1">
        <f t="shared" si="0"/>
        <v>63000</v>
      </c>
      <c r="D9" s="1" t="s">
        <v>42</v>
      </c>
      <c r="E9" s="1" t="s">
        <v>40</v>
      </c>
      <c r="F9" s="1" t="b">
        <v>1</v>
      </c>
      <c r="G9" s="1">
        <v>2</v>
      </c>
      <c r="H9" s="1">
        <v>2</v>
      </c>
      <c r="I9" s="1" t="b">
        <v>0</v>
      </c>
      <c r="J9">
        <v>6.3</v>
      </c>
    </row>
    <row r="10" spans="1:10" x14ac:dyDescent="0.3">
      <c r="A10" s="1">
        <v>8</v>
      </c>
      <c r="B10" s="1">
        <v>25</v>
      </c>
      <c r="C10" s="1">
        <f t="shared" si="0"/>
        <v>82000</v>
      </c>
      <c r="D10" s="1" t="s">
        <v>42</v>
      </c>
      <c r="E10" s="1" t="s">
        <v>40</v>
      </c>
      <c r="F10" s="1" t="b">
        <v>1</v>
      </c>
      <c r="G10" s="1">
        <v>2</v>
      </c>
      <c r="H10" s="1">
        <v>2</v>
      </c>
      <c r="I10" s="1" t="b">
        <v>0</v>
      </c>
      <c r="J10">
        <v>8.1999999999999993</v>
      </c>
    </row>
    <row r="11" spans="1:10" x14ac:dyDescent="0.3">
      <c r="A11" s="1">
        <v>9</v>
      </c>
      <c r="B11" s="1">
        <v>25</v>
      </c>
      <c r="C11" s="1">
        <f t="shared" si="0"/>
        <v>106000</v>
      </c>
      <c r="D11" s="1" t="s">
        <v>42</v>
      </c>
      <c r="E11" s="1" t="s">
        <v>40</v>
      </c>
      <c r="F11" s="1" t="b">
        <v>1</v>
      </c>
      <c r="G11" s="1">
        <v>2</v>
      </c>
      <c r="H11" s="1">
        <v>2</v>
      </c>
      <c r="I11" s="1" t="b">
        <v>0</v>
      </c>
      <c r="J11">
        <v>10.6</v>
      </c>
    </row>
    <row r="12" spans="1:10" x14ac:dyDescent="0.3">
      <c r="A12" s="1">
        <v>10</v>
      </c>
      <c r="B12" s="1">
        <v>25</v>
      </c>
      <c r="C12" s="1">
        <f t="shared" si="0"/>
        <v>138000</v>
      </c>
      <c r="D12" s="1" t="s">
        <v>42</v>
      </c>
      <c r="E12" s="1" t="s">
        <v>40</v>
      </c>
      <c r="F12" s="1" t="b">
        <v>1</v>
      </c>
      <c r="G12" s="1">
        <v>2</v>
      </c>
      <c r="H12" s="1">
        <v>2</v>
      </c>
      <c r="I12" s="1" t="b">
        <v>0</v>
      </c>
      <c r="J12">
        <v>13.8</v>
      </c>
    </row>
    <row r="13" spans="1:10" x14ac:dyDescent="0.3">
      <c r="A13" s="1">
        <v>11</v>
      </c>
      <c r="B13" s="1">
        <v>25</v>
      </c>
      <c r="C13" s="1">
        <f t="shared" si="0"/>
        <v>179000</v>
      </c>
      <c r="D13" s="1" t="s">
        <v>42</v>
      </c>
      <c r="E13" s="1" t="s">
        <v>40</v>
      </c>
      <c r="F13" s="1" t="b">
        <v>1</v>
      </c>
      <c r="G13" s="1">
        <v>2</v>
      </c>
      <c r="H13" s="1">
        <v>2</v>
      </c>
      <c r="I13" s="1" t="b">
        <v>0</v>
      </c>
      <c r="J13">
        <v>17.899999999999999</v>
      </c>
    </row>
    <row r="14" spans="1:10" x14ac:dyDescent="0.3">
      <c r="A14" s="1">
        <v>12</v>
      </c>
      <c r="B14" s="1">
        <v>25</v>
      </c>
      <c r="C14" s="1">
        <f t="shared" si="0"/>
        <v>233000</v>
      </c>
      <c r="D14" s="1" t="s">
        <v>42</v>
      </c>
      <c r="E14" s="1" t="s">
        <v>40</v>
      </c>
      <c r="F14" s="1" t="b">
        <v>1</v>
      </c>
      <c r="G14" s="1">
        <v>2</v>
      </c>
      <c r="H14" s="1">
        <v>2</v>
      </c>
      <c r="I14" s="1" t="b">
        <v>0</v>
      </c>
      <c r="J14">
        <v>23.3</v>
      </c>
    </row>
    <row r="15" spans="1:10" x14ac:dyDescent="0.3">
      <c r="A15" s="1">
        <v>13</v>
      </c>
      <c r="B15" s="1">
        <v>25</v>
      </c>
      <c r="C15" s="1">
        <f t="shared" si="0"/>
        <v>303000</v>
      </c>
      <c r="D15" s="1" t="s">
        <v>42</v>
      </c>
      <c r="E15" s="1" t="s">
        <v>40</v>
      </c>
      <c r="F15" s="1" t="b">
        <v>1</v>
      </c>
      <c r="G15" s="1">
        <v>2</v>
      </c>
      <c r="H15" s="1">
        <v>2</v>
      </c>
      <c r="I15" s="1" t="b">
        <v>0</v>
      </c>
      <c r="J15">
        <v>30.3</v>
      </c>
    </row>
    <row r="16" spans="1:10" x14ac:dyDescent="0.3">
      <c r="A16" s="1">
        <v>14</v>
      </c>
      <c r="B16" s="1">
        <v>25</v>
      </c>
      <c r="C16" s="1">
        <f t="shared" si="0"/>
        <v>394000</v>
      </c>
      <c r="D16" s="1" t="s">
        <v>42</v>
      </c>
      <c r="E16" s="1" t="s">
        <v>40</v>
      </c>
      <c r="F16" s="1" t="b">
        <v>1</v>
      </c>
      <c r="G16" s="1">
        <v>2</v>
      </c>
      <c r="H16" s="1">
        <v>2</v>
      </c>
      <c r="I16" s="1" t="b">
        <v>0</v>
      </c>
      <c r="J16">
        <v>39.4</v>
      </c>
    </row>
    <row r="17" spans="1:10" x14ac:dyDescent="0.3">
      <c r="A17" s="1">
        <v>15</v>
      </c>
      <c r="B17" s="1">
        <v>25</v>
      </c>
      <c r="C17" s="1">
        <f t="shared" si="0"/>
        <v>512000</v>
      </c>
      <c r="D17" s="1" t="s">
        <v>42</v>
      </c>
      <c r="E17" s="1" t="s">
        <v>40</v>
      </c>
      <c r="F17" s="1" t="b">
        <v>1</v>
      </c>
      <c r="G17" s="1">
        <v>2</v>
      </c>
      <c r="H17" s="1">
        <v>2</v>
      </c>
      <c r="I17" s="1" t="b">
        <v>0</v>
      </c>
      <c r="J17">
        <v>51.2</v>
      </c>
    </row>
    <row r="18" spans="1:10" x14ac:dyDescent="0.3">
      <c r="A18" s="1">
        <v>16</v>
      </c>
      <c r="B18" s="1">
        <v>25</v>
      </c>
      <c r="C18" s="1">
        <f t="shared" si="0"/>
        <v>665000</v>
      </c>
      <c r="D18" s="1" t="s">
        <v>42</v>
      </c>
      <c r="E18" s="1" t="s">
        <v>40</v>
      </c>
      <c r="F18" s="1" t="b">
        <v>1</v>
      </c>
      <c r="G18" s="1">
        <v>2</v>
      </c>
      <c r="H18" s="1">
        <v>2</v>
      </c>
      <c r="I18" s="1" t="b">
        <v>0</v>
      </c>
      <c r="J18">
        <v>66.5</v>
      </c>
    </row>
    <row r="19" spans="1:10" x14ac:dyDescent="0.3">
      <c r="A19" s="1" t="s">
        <v>67</v>
      </c>
      <c r="B19" s="10" t="s">
        <v>47</v>
      </c>
      <c r="C19" s="10"/>
      <c r="D19" s="10"/>
    </row>
    <row r="20" spans="1:10" x14ac:dyDescent="0.3">
      <c r="A20" t="s">
        <v>43</v>
      </c>
      <c r="B20" t="s">
        <v>44</v>
      </c>
      <c r="C20" s="1" t="s">
        <v>45</v>
      </c>
      <c r="E20" t="s">
        <v>46</v>
      </c>
    </row>
    <row r="21" spans="1:10" x14ac:dyDescent="0.3">
      <c r="A21">
        <v>0</v>
      </c>
      <c r="B21" s="1">
        <v>1</v>
      </c>
      <c r="C21" s="1">
        <v>2</v>
      </c>
      <c r="D21" s="1">
        <v>10000</v>
      </c>
      <c r="E21" s="1">
        <f>ROUND(D21,0)</f>
        <v>10000</v>
      </c>
    </row>
    <row r="22" spans="1:10" x14ac:dyDescent="0.3">
      <c r="A22" s="1">
        <v>0</v>
      </c>
      <c r="B22" s="1">
        <v>2</v>
      </c>
      <c r="C22">
        <v>4</v>
      </c>
      <c r="D22" s="1">
        <f>E21*(1.01^2)</f>
        <v>10201</v>
      </c>
      <c r="E22" s="1">
        <f t="shared" ref="E22:E45" si="1">ROUND(D22,0)</f>
        <v>10201</v>
      </c>
    </row>
    <row r="23" spans="1:10" x14ac:dyDescent="0.3">
      <c r="A23" s="1">
        <v>0</v>
      </c>
      <c r="B23" s="1">
        <v>3</v>
      </c>
      <c r="C23" s="1">
        <v>6</v>
      </c>
      <c r="D23" s="1">
        <f>E22*(1.02^2)</f>
        <v>10613.1204</v>
      </c>
      <c r="E23" s="1">
        <f t="shared" si="1"/>
        <v>10613</v>
      </c>
    </row>
    <row r="24" spans="1:10" x14ac:dyDescent="0.3">
      <c r="A24" s="1">
        <v>0</v>
      </c>
      <c r="B24" s="1">
        <v>4</v>
      </c>
      <c r="C24" s="1">
        <v>8</v>
      </c>
      <c r="D24" s="1">
        <f>E23*(1.03^2)</f>
        <v>11259.331699999999</v>
      </c>
      <c r="E24" s="1">
        <f t="shared" si="1"/>
        <v>11259</v>
      </c>
    </row>
    <row r="25" spans="1:10" x14ac:dyDescent="0.3">
      <c r="A25" s="1">
        <v>0</v>
      </c>
      <c r="B25" s="1">
        <v>5</v>
      </c>
      <c r="C25" s="1">
        <v>10</v>
      </c>
      <c r="D25" s="1">
        <f>E24*(1.04^2)</f>
        <v>12177.734400000001</v>
      </c>
      <c r="E25" s="1">
        <f t="shared" si="1"/>
        <v>12178</v>
      </c>
    </row>
    <row r="26" spans="1:10" x14ac:dyDescent="0.3">
      <c r="A26" s="1">
        <v>0</v>
      </c>
      <c r="B26" s="1">
        <v>6</v>
      </c>
      <c r="C26" s="1">
        <v>12</v>
      </c>
      <c r="D26" s="1">
        <f>E25*(1.05^2)</f>
        <v>13426.245000000001</v>
      </c>
      <c r="E26" s="1">
        <f t="shared" si="1"/>
        <v>13426</v>
      </c>
    </row>
    <row r="27" spans="1:10" x14ac:dyDescent="0.3">
      <c r="A27" s="1">
        <v>0</v>
      </c>
      <c r="B27" s="1">
        <v>7</v>
      </c>
      <c r="C27" s="1">
        <v>14</v>
      </c>
      <c r="D27" s="1">
        <f>E26*(1.06^2)</f>
        <v>15085.453600000003</v>
      </c>
      <c r="E27" s="1">
        <f t="shared" si="1"/>
        <v>15085</v>
      </c>
    </row>
    <row r="28" spans="1:10" x14ac:dyDescent="0.3">
      <c r="A28" s="1">
        <v>0</v>
      </c>
      <c r="B28" s="1">
        <v>8</v>
      </c>
      <c r="C28" s="1">
        <v>16</v>
      </c>
      <c r="D28" s="1">
        <f>E27*(1.07^2)</f>
        <v>17270.816500000001</v>
      </c>
      <c r="E28" s="1">
        <f t="shared" si="1"/>
        <v>17271</v>
      </c>
    </row>
    <row r="29" spans="1:10" x14ac:dyDescent="0.3">
      <c r="A29" s="1">
        <v>0</v>
      </c>
      <c r="B29" s="1">
        <v>9</v>
      </c>
      <c r="C29" s="1">
        <v>18</v>
      </c>
      <c r="D29" s="1">
        <f>E28*(1.08^2)</f>
        <v>20144.894400000001</v>
      </c>
      <c r="E29" s="1">
        <f t="shared" si="1"/>
        <v>20145</v>
      </c>
    </row>
    <row r="30" spans="1:10" x14ac:dyDescent="0.3">
      <c r="A30" s="1">
        <v>0</v>
      </c>
      <c r="B30" s="1">
        <v>10</v>
      </c>
      <c r="C30" s="1">
        <v>20</v>
      </c>
      <c r="D30" s="1">
        <f>E29*(1.09^2)</f>
        <v>23934.274500000003</v>
      </c>
      <c r="E30" s="1">
        <f t="shared" si="1"/>
        <v>23934</v>
      </c>
    </row>
    <row r="31" spans="1:10" x14ac:dyDescent="0.3">
      <c r="A31" s="1">
        <v>0</v>
      </c>
      <c r="B31" s="1">
        <v>11</v>
      </c>
      <c r="C31" s="1">
        <v>22</v>
      </c>
      <c r="D31" s="1">
        <f>E30*(1.1^2)</f>
        <v>28960.140000000003</v>
      </c>
      <c r="E31" s="1">
        <f t="shared" si="1"/>
        <v>28960</v>
      </c>
    </row>
    <row r="32" spans="1:10" x14ac:dyDescent="0.3">
      <c r="A32" s="1">
        <v>0</v>
      </c>
      <c r="B32" s="1">
        <v>12</v>
      </c>
      <c r="C32" s="1">
        <v>24</v>
      </c>
      <c r="D32" s="1">
        <f>E31*(1.11^2)</f>
        <v>35681.616000000009</v>
      </c>
      <c r="E32" s="1">
        <f t="shared" si="1"/>
        <v>35682</v>
      </c>
    </row>
    <row r="33" spans="1:5" x14ac:dyDescent="0.3">
      <c r="A33" s="1">
        <v>0</v>
      </c>
      <c r="B33" s="1">
        <v>13</v>
      </c>
      <c r="C33" s="1">
        <v>26</v>
      </c>
      <c r="D33" s="1">
        <f>E32*(1.12^2)</f>
        <v>44759.500800000009</v>
      </c>
      <c r="E33" s="1">
        <f t="shared" si="1"/>
        <v>44760</v>
      </c>
    </row>
    <row r="34" spans="1:5" x14ac:dyDescent="0.3">
      <c r="A34" s="1">
        <v>0</v>
      </c>
      <c r="B34" s="1">
        <v>14</v>
      </c>
      <c r="C34" s="1">
        <v>28</v>
      </c>
      <c r="D34" s="1">
        <f>E33*(1.13^2)</f>
        <v>57154.043999999987</v>
      </c>
      <c r="E34" s="1">
        <f t="shared" si="1"/>
        <v>57154</v>
      </c>
    </row>
    <row r="35" spans="1:5" x14ac:dyDescent="0.3">
      <c r="A35" s="1">
        <v>0</v>
      </c>
      <c r="B35" s="1">
        <v>15</v>
      </c>
      <c r="C35" s="1">
        <v>30</v>
      </c>
      <c r="D35" s="1">
        <f>E34*(1.14^2)</f>
        <v>74277.338399999993</v>
      </c>
      <c r="E35" s="1">
        <f t="shared" si="1"/>
        <v>74277</v>
      </c>
    </row>
    <row r="36" spans="1:5" x14ac:dyDescent="0.3">
      <c r="A36" s="1">
        <v>0</v>
      </c>
      <c r="B36" s="1">
        <v>16</v>
      </c>
      <c r="C36" s="1">
        <v>32</v>
      </c>
      <c r="D36" s="1">
        <f>E35*(1.15^2)</f>
        <v>98231.33249999999</v>
      </c>
      <c r="E36" s="1">
        <f t="shared" si="1"/>
        <v>98231</v>
      </c>
    </row>
    <row r="37" spans="1:5" x14ac:dyDescent="0.3">
      <c r="A37" s="1">
        <v>0</v>
      </c>
      <c r="B37" s="1">
        <v>17</v>
      </c>
      <c r="C37" s="1">
        <v>34</v>
      </c>
      <c r="D37" s="1">
        <f>E36*(1.16^2)</f>
        <v>132179.6336</v>
      </c>
      <c r="E37" s="1">
        <f t="shared" si="1"/>
        <v>132180</v>
      </c>
    </row>
    <row r="38" spans="1:5" x14ac:dyDescent="0.3">
      <c r="A38" s="1">
        <v>0</v>
      </c>
      <c r="B38" s="1">
        <v>18</v>
      </c>
      <c r="C38" s="1">
        <v>36</v>
      </c>
      <c r="D38" s="1">
        <f>E37*(1.17^2)</f>
        <v>180941.20199999996</v>
      </c>
      <c r="E38" s="1">
        <f t="shared" si="1"/>
        <v>180941</v>
      </c>
    </row>
    <row r="39" spans="1:5" x14ac:dyDescent="0.3">
      <c r="A39" s="1">
        <v>0</v>
      </c>
      <c r="B39" s="1">
        <v>19</v>
      </c>
      <c r="C39" s="1">
        <v>38</v>
      </c>
      <c r="D39" s="1">
        <f>E38*(1.18^2)</f>
        <v>251942.24839999998</v>
      </c>
      <c r="E39" s="1">
        <f t="shared" si="1"/>
        <v>251942</v>
      </c>
    </row>
    <row r="40" spans="1:5" x14ac:dyDescent="0.3">
      <c r="A40" s="1">
        <v>0</v>
      </c>
      <c r="B40" s="1">
        <v>20</v>
      </c>
      <c r="C40" s="1">
        <v>40</v>
      </c>
      <c r="D40" s="1">
        <f>E39*(1.19^2)</f>
        <v>356775.0662</v>
      </c>
      <c r="E40" s="1">
        <f t="shared" si="1"/>
        <v>356775</v>
      </c>
    </row>
    <row r="41" spans="1:5" x14ac:dyDescent="0.3">
      <c r="A41" s="1">
        <v>0</v>
      </c>
      <c r="B41" s="1">
        <v>21</v>
      </c>
      <c r="C41" s="1">
        <v>42</v>
      </c>
      <c r="D41" s="1">
        <f>E40*(1.2^2)</f>
        <v>513756</v>
      </c>
      <c r="E41" s="1">
        <f t="shared" si="1"/>
        <v>513756</v>
      </c>
    </row>
    <row r="42" spans="1:5" x14ac:dyDescent="0.3">
      <c r="A42" s="1">
        <v>0</v>
      </c>
      <c r="B42" s="1">
        <v>22</v>
      </c>
      <c r="C42" s="1">
        <v>44</v>
      </c>
      <c r="D42" s="1">
        <f>E41*(1.21^2)</f>
        <v>752190.15960000001</v>
      </c>
      <c r="E42" s="1">
        <f t="shared" si="1"/>
        <v>752190</v>
      </c>
    </row>
    <row r="43" spans="1:5" x14ac:dyDescent="0.3">
      <c r="A43" s="1">
        <v>0</v>
      </c>
      <c r="B43" s="1">
        <v>23</v>
      </c>
      <c r="C43" s="1">
        <v>46</v>
      </c>
      <c r="D43" s="1">
        <f>E42*(1.22^2)</f>
        <v>1119559.5959999999</v>
      </c>
      <c r="E43" s="1">
        <f t="shared" si="1"/>
        <v>1119560</v>
      </c>
    </row>
    <row r="44" spans="1:5" x14ac:dyDescent="0.3">
      <c r="A44" s="1">
        <v>0</v>
      </c>
      <c r="B44" s="1">
        <v>24</v>
      </c>
      <c r="C44" s="1">
        <v>48</v>
      </c>
      <c r="D44" s="1">
        <f>E43*(1.23^2)</f>
        <v>1693782.3239999998</v>
      </c>
      <c r="E44" s="1">
        <f t="shared" si="1"/>
        <v>1693782</v>
      </c>
    </row>
    <row r="45" spans="1:5" x14ac:dyDescent="0.3">
      <c r="A45" s="1">
        <v>0</v>
      </c>
      <c r="B45" s="1">
        <v>25</v>
      </c>
      <c r="C45" s="1">
        <v>50</v>
      </c>
      <c r="D45" s="1">
        <f>E44*(1.24^2)</f>
        <v>2604359.2032000003</v>
      </c>
      <c r="E45" s="1">
        <f t="shared" si="1"/>
        <v>2604359</v>
      </c>
    </row>
  </sheetData>
  <mergeCells count="1">
    <mergeCell ref="B19:D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0" sqref="A20:E20"/>
    </sheetView>
  </sheetViews>
  <sheetFormatPr defaultRowHeight="16.5" x14ac:dyDescent="0.3"/>
  <cols>
    <col min="2" max="2" width="9.125" bestFit="1" customWidth="1"/>
    <col min="3" max="3" width="11.5" bestFit="1" customWidth="1"/>
    <col min="4" max="4" width="12.75" bestFit="1" customWidth="1"/>
    <col min="5" max="5" width="17.25" bestFit="1" customWidth="1"/>
    <col min="9" max="9" width="0" hidden="1" customWidth="1"/>
  </cols>
  <sheetData>
    <row r="1" spans="1:9" x14ac:dyDescent="0.3">
      <c r="A1" s="4" t="s">
        <v>39</v>
      </c>
      <c r="B1" s="4" t="s">
        <v>5</v>
      </c>
      <c r="C1" s="6" t="s">
        <v>8</v>
      </c>
      <c r="D1" s="6"/>
      <c r="E1" s="5"/>
      <c r="F1" s="5"/>
    </row>
    <row r="2" spans="1:9" x14ac:dyDescent="0.3">
      <c r="A2">
        <v>0</v>
      </c>
      <c r="B2">
        <f>I2*100000</f>
        <v>100000</v>
      </c>
      <c r="C2">
        <v>20</v>
      </c>
      <c r="I2">
        <v>1</v>
      </c>
    </row>
    <row r="3" spans="1:9" x14ac:dyDescent="0.3">
      <c r="A3">
        <v>1</v>
      </c>
      <c r="B3" s="1">
        <f t="shared" ref="B3:B18" si="0">I3*100000</f>
        <v>130000</v>
      </c>
      <c r="C3" s="1">
        <v>20</v>
      </c>
      <c r="D3" s="1"/>
      <c r="E3" s="1"/>
      <c r="I3">
        <v>1.3</v>
      </c>
    </row>
    <row r="4" spans="1:9" x14ac:dyDescent="0.3">
      <c r="A4" s="1">
        <v>2</v>
      </c>
      <c r="B4" s="1">
        <f t="shared" si="0"/>
        <v>170000</v>
      </c>
      <c r="C4" s="1">
        <v>20</v>
      </c>
      <c r="D4" s="1"/>
      <c r="E4" s="1"/>
      <c r="I4">
        <v>1.7</v>
      </c>
    </row>
    <row r="5" spans="1:9" x14ac:dyDescent="0.3">
      <c r="A5" s="1">
        <v>3</v>
      </c>
      <c r="B5" s="1">
        <f t="shared" si="0"/>
        <v>220000.00000000003</v>
      </c>
      <c r="C5" s="1">
        <v>20</v>
      </c>
      <c r="D5" s="1"/>
      <c r="E5" s="1"/>
      <c r="I5">
        <v>2.2000000000000002</v>
      </c>
    </row>
    <row r="6" spans="1:9" x14ac:dyDescent="0.3">
      <c r="A6" s="1">
        <v>4</v>
      </c>
      <c r="B6" s="1">
        <f t="shared" si="0"/>
        <v>290000</v>
      </c>
      <c r="C6" s="1">
        <v>20</v>
      </c>
      <c r="D6" s="1"/>
      <c r="E6" s="1"/>
      <c r="I6">
        <v>2.9</v>
      </c>
    </row>
    <row r="7" spans="1:9" x14ac:dyDescent="0.3">
      <c r="A7" s="1">
        <v>5</v>
      </c>
      <c r="B7" s="1">
        <f t="shared" si="0"/>
        <v>370000</v>
      </c>
      <c r="C7" s="1">
        <v>20</v>
      </c>
      <c r="D7" s="1"/>
      <c r="E7" s="1"/>
      <c r="I7">
        <v>3.7</v>
      </c>
    </row>
    <row r="8" spans="1:9" x14ac:dyDescent="0.3">
      <c r="A8" s="1">
        <v>6</v>
      </c>
      <c r="B8" s="1">
        <f t="shared" si="0"/>
        <v>480000</v>
      </c>
      <c r="C8" s="1">
        <v>20</v>
      </c>
      <c r="D8" s="1"/>
      <c r="E8" s="1"/>
      <c r="I8">
        <v>4.8</v>
      </c>
    </row>
    <row r="9" spans="1:9" x14ac:dyDescent="0.3">
      <c r="A9" s="1">
        <v>7</v>
      </c>
      <c r="B9" s="1">
        <f t="shared" si="0"/>
        <v>630000</v>
      </c>
      <c r="C9" s="1">
        <v>20</v>
      </c>
      <c r="D9" s="1"/>
      <c r="E9" s="1"/>
      <c r="I9">
        <v>6.3</v>
      </c>
    </row>
    <row r="10" spans="1:9" x14ac:dyDescent="0.3">
      <c r="A10" s="1">
        <v>8</v>
      </c>
      <c r="B10" s="1">
        <f t="shared" si="0"/>
        <v>819999.99999999988</v>
      </c>
      <c r="C10" s="1">
        <v>20</v>
      </c>
      <c r="D10" s="1"/>
      <c r="E10" s="1"/>
      <c r="I10">
        <v>8.1999999999999993</v>
      </c>
    </row>
    <row r="11" spans="1:9" x14ac:dyDescent="0.3">
      <c r="A11" s="1">
        <v>9</v>
      </c>
      <c r="B11" s="1">
        <f t="shared" si="0"/>
        <v>1060000</v>
      </c>
      <c r="C11" s="1">
        <v>20</v>
      </c>
      <c r="D11" s="1"/>
      <c r="E11" s="1"/>
      <c r="I11">
        <v>10.6</v>
      </c>
    </row>
    <row r="12" spans="1:9" x14ac:dyDescent="0.3">
      <c r="A12" s="1">
        <v>10</v>
      </c>
      <c r="B12" s="1">
        <f t="shared" si="0"/>
        <v>1380000</v>
      </c>
      <c r="C12" s="1">
        <v>20</v>
      </c>
      <c r="D12" s="1"/>
      <c r="E12" s="1"/>
      <c r="I12">
        <v>13.8</v>
      </c>
    </row>
    <row r="13" spans="1:9" x14ac:dyDescent="0.3">
      <c r="A13" s="1">
        <v>11</v>
      </c>
      <c r="B13" s="1">
        <f t="shared" si="0"/>
        <v>1789999.9999999998</v>
      </c>
      <c r="C13" s="1">
        <v>20</v>
      </c>
      <c r="D13" s="1"/>
      <c r="E13" s="1"/>
      <c r="I13">
        <v>17.899999999999999</v>
      </c>
    </row>
    <row r="14" spans="1:9" x14ac:dyDescent="0.3">
      <c r="A14" s="1">
        <v>12</v>
      </c>
      <c r="B14" s="1">
        <f t="shared" si="0"/>
        <v>2330000</v>
      </c>
      <c r="C14" s="1">
        <v>20</v>
      </c>
      <c r="D14" s="1"/>
      <c r="E14" s="1"/>
      <c r="I14">
        <v>23.3</v>
      </c>
    </row>
    <row r="15" spans="1:9" x14ac:dyDescent="0.3">
      <c r="A15" s="1">
        <v>13</v>
      </c>
      <c r="B15" s="1">
        <f t="shared" si="0"/>
        <v>3030000</v>
      </c>
      <c r="C15" s="1">
        <v>20</v>
      </c>
      <c r="D15" s="1"/>
      <c r="E15" s="1"/>
      <c r="I15">
        <v>30.3</v>
      </c>
    </row>
    <row r="16" spans="1:9" x14ac:dyDescent="0.3">
      <c r="A16" s="1">
        <v>14</v>
      </c>
      <c r="B16" s="1">
        <f t="shared" si="0"/>
        <v>3940000</v>
      </c>
      <c r="C16" s="1">
        <v>20</v>
      </c>
      <c r="D16" s="1"/>
      <c r="E16" s="1"/>
      <c r="I16">
        <v>39.4</v>
      </c>
    </row>
    <row r="17" spans="1:9" x14ac:dyDescent="0.3">
      <c r="A17" s="1">
        <v>15</v>
      </c>
      <c r="B17" s="1">
        <f t="shared" si="0"/>
        <v>5120000</v>
      </c>
      <c r="C17" s="1">
        <v>20</v>
      </c>
      <c r="D17" s="1"/>
      <c r="E17" s="1"/>
      <c r="I17">
        <v>51.2</v>
      </c>
    </row>
    <row r="18" spans="1:9" x14ac:dyDescent="0.3">
      <c r="A18" s="1">
        <v>16</v>
      </c>
      <c r="B18" s="1">
        <f t="shared" si="0"/>
        <v>6650000</v>
      </c>
      <c r="C18" s="1">
        <v>20</v>
      </c>
      <c r="D18" s="1"/>
      <c r="E18" s="1"/>
      <c r="I18">
        <v>66.5</v>
      </c>
    </row>
    <row r="20" spans="1:9" x14ac:dyDescent="0.3">
      <c r="A20" s="1" t="s">
        <v>67</v>
      </c>
      <c r="B20" s="10" t="s">
        <v>48</v>
      </c>
      <c r="C20" s="10"/>
      <c r="D20" s="10"/>
      <c r="E20" s="10"/>
    </row>
  </sheetData>
  <mergeCells count="1">
    <mergeCell ref="B20:E2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P20" sqref="N3:P20"/>
    </sheetView>
  </sheetViews>
  <sheetFormatPr defaultRowHeight="16.5" x14ac:dyDescent="0.3"/>
  <cols>
    <col min="3" max="3" width="10.25" bestFit="1" customWidth="1"/>
    <col min="4" max="6" width="8.5" bestFit="1" customWidth="1"/>
    <col min="7" max="7" width="9.5" bestFit="1" customWidth="1"/>
    <col min="8" max="8" width="9.125" bestFit="1" customWidth="1"/>
    <col min="9" max="10" width="6.5" bestFit="1" customWidth="1"/>
    <col min="11" max="12" width="7.5" bestFit="1" customWidth="1"/>
    <col min="19" max="19" width="0" hidden="1" customWidth="1"/>
  </cols>
  <sheetData>
    <row r="1" spans="1:19" x14ac:dyDescent="0.3">
      <c r="A1" s="11" t="s">
        <v>39</v>
      </c>
      <c r="B1" s="11" t="s">
        <v>4</v>
      </c>
      <c r="C1" s="12" t="s">
        <v>55</v>
      </c>
      <c r="D1" s="12" t="s">
        <v>74</v>
      </c>
      <c r="E1" s="12"/>
      <c r="F1" s="12"/>
      <c r="G1" s="12"/>
      <c r="H1" s="13" t="s">
        <v>49</v>
      </c>
      <c r="I1" s="11" t="s">
        <v>50</v>
      </c>
      <c r="J1" s="11"/>
      <c r="K1" s="11"/>
      <c r="L1" s="11"/>
      <c r="M1" s="11" t="s">
        <v>7</v>
      </c>
      <c r="N1" s="1"/>
    </row>
    <row r="2" spans="1:19" s="1" customFormat="1" x14ac:dyDescent="0.3">
      <c r="A2" s="11"/>
      <c r="B2" s="11"/>
      <c r="C2" s="12"/>
      <c r="D2" s="9" t="s">
        <v>51</v>
      </c>
      <c r="E2" s="9" t="s">
        <v>52</v>
      </c>
      <c r="F2" s="9" t="s">
        <v>53</v>
      </c>
      <c r="G2" s="9" t="s">
        <v>54</v>
      </c>
      <c r="H2" s="13"/>
      <c r="I2" s="9" t="s">
        <v>51</v>
      </c>
      <c r="J2" s="9" t="s">
        <v>52</v>
      </c>
      <c r="K2" s="9" t="s">
        <v>53</v>
      </c>
      <c r="L2" s="9" t="s">
        <v>54</v>
      </c>
      <c r="M2" s="11"/>
    </row>
    <row r="3" spans="1:19" x14ac:dyDescent="0.3">
      <c r="A3">
        <v>0</v>
      </c>
      <c r="B3" s="1">
        <v>5</v>
      </c>
      <c r="C3" s="1">
        <v>10</v>
      </c>
      <c r="D3">
        <f>(I3-H3)*C3*0.8</f>
        <v>1600</v>
      </c>
      <c r="E3" s="1">
        <f>(J3-H3)*C3*0.8</f>
        <v>4000</v>
      </c>
      <c r="F3" s="1">
        <f>(K3-H3)*C3*0.8</f>
        <v>8000</v>
      </c>
      <c r="G3" s="1">
        <f>(L3-H3)*C3*0.8</f>
        <v>16000</v>
      </c>
      <c r="H3" s="1">
        <f t="shared" ref="H3:H19" si="0">S3*1000</f>
        <v>1000</v>
      </c>
      <c r="I3" s="1">
        <f>H3*1.2</f>
        <v>1200</v>
      </c>
      <c r="J3" s="1">
        <f>H3*1.5</f>
        <v>1500</v>
      </c>
      <c r="K3" s="1">
        <f>H3*2</f>
        <v>2000</v>
      </c>
      <c r="L3" s="1">
        <f>H3*3</f>
        <v>3000</v>
      </c>
      <c r="M3" s="1" t="s">
        <v>10</v>
      </c>
      <c r="O3" s="1"/>
      <c r="P3" s="1"/>
      <c r="S3" s="7">
        <v>1</v>
      </c>
    </row>
    <row r="4" spans="1:19" x14ac:dyDescent="0.3">
      <c r="A4" s="1">
        <v>1</v>
      </c>
      <c r="B4" s="1">
        <v>5</v>
      </c>
      <c r="C4" s="1">
        <v>12</v>
      </c>
      <c r="D4" s="1">
        <f t="shared" ref="D4:D19" si="1">(I4-H4)*C4*0.8</f>
        <v>2496</v>
      </c>
      <c r="E4" s="1">
        <f t="shared" ref="E4:E19" si="2">(J4-H4)*C4*0.8</f>
        <v>6240</v>
      </c>
      <c r="F4" s="1">
        <f t="shared" ref="F4:F19" si="3">(K4-H4)*C4*0.8</f>
        <v>12480</v>
      </c>
      <c r="G4" s="1">
        <f t="shared" ref="G4:G19" si="4">(L4-H4)*C4*0.8</f>
        <v>24960</v>
      </c>
      <c r="H4" s="1">
        <f t="shared" si="0"/>
        <v>1300</v>
      </c>
      <c r="I4" s="1">
        <f t="shared" ref="I4:I19" si="5">H4*1.2</f>
        <v>1560</v>
      </c>
      <c r="J4" s="1">
        <f t="shared" ref="J4:J19" si="6">H4*1.5</f>
        <v>1950</v>
      </c>
      <c r="K4" s="1">
        <f t="shared" ref="K4:K19" si="7">H4*2</f>
        <v>2600</v>
      </c>
      <c r="L4" s="1">
        <f t="shared" ref="L4:L19" si="8">H4*3</f>
        <v>3900</v>
      </c>
      <c r="M4" s="1" t="s">
        <v>10</v>
      </c>
      <c r="N4" s="1"/>
      <c r="O4" s="1"/>
      <c r="P4" s="1"/>
      <c r="S4" s="7">
        <v>1.3</v>
      </c>
    </row>
    <row r="5" spans="1:19" x14ac:dyDescent="0.3">
      <c r="A5" s="1">
        <v>2</v>
      </c>
      <c r="B5" s="1">
        <v>5</v>
      </c>
      <c r="C5" s="1">
        <v>14</v>
      </c>
      <c r="D5" s="1">
        <f t="shared" si="1"/>
        <v>3808</v>
      </c>
      <c r="E5" s="1">
        <f t="shared" si="2"/>
        <v>9520</v>
      </c>
      <c r="F5" s="1">
        <f t="shared" si="3"/>
        <v>19040</v>
      </c>
      <c r="G5" s="1">
        <f t="shared" si="4"/>
        <v>38080</v>
      </c>
      <c r="H5" s="1">
        <f t="shared" si="0"/>
        <v>1700</v>
      </c>
      <c r="I5" s="1">
        <f t="shared" si="5"/>
        <v>2040</v>
      </c>
      <c r="J5" s="1">
        <f t="shared" si="6"/>
        <v>2550</v>
      </c>
      <c r="K5" s="1">
        <f t="shared" si="7"/>
        <v>3400</v>
      </c>
      <c r="L5" s="1">
        <f t="shared" si="8"/>
        <v>5100</v>
      </c>
      <c r="M5" s="1" t="s">
        <v>10</v>
      </c>
      <c r="N5" s="1"/>
      <c r="O5" s="1"/>
      <c r="P5" s="1"/>
      <c r="S5" s="7">
        <v>1.7</v>
      </c>
    </row>
    <row r="6" spans="1:19" x14ac:dyDescent="0.3">
      <c r="A6" s="1">
        <v>3</v>
      </c>
      <c r="B6" s="1">
        <v>5</v>
      </c>
      <c r="C6" s="1">
        <v>17</v>
      </c>
      <c r="D6" s="1">
        <f t="shared" si="1"/>
        <v>5984</v>
      </c>
      <c r="E6" s="1">
        <f t="shared" si="2"/>
        <v>14960</v>
      </c>
      <c r="F6" s="1">
        <f t="shared" si="3"/>
        <v>29920</v>
      </c>
      <c r="G6" s="1">
        <f t="shared" si="4"/>
        <v>59840</v>
      </c>
      <c r="H6" s="1">
        <f t="shared" si="0"/>
        <v>2200</v>
      </c>
      <c r="I6" s="1">
        <f t="shared" si="5"/>
        <v>2640</v>
      </c>
      <c r="J6" s="1">
        <f t="shared" si="6"/>
        <v>3300</v>
      </c>
      <c r="K6" s="1">
        <f t="shared" si="7"/>
        <v>4400</v>
      </c>
      <c r="L6" s="1">
        <f t="shared" si="8"/>
        <v>6600</v>
      </c>
      <c r="M6" s="1" t="s">
        <v>10</v>
      </c>
      <c r="N6" s="1"/>
      <c r="O6" s="1"/>
      <c r="P6" s="1"/>
      <c r="S6" s="7">
        <v>2.2000000000000002</v>
      </c>
    </row>
    <row r="7" spans="1:19" x14ac:dyDescent="0.3">
      <c r="A7" s="1">
        <v>4</v>
      </c>
      <c r="B7" s="1">
        <v>5</v>
      </c>
      <c r="C7" s="1">
        <v>21</v>
      </c>
      <c r="D7" s="1">
        <f t="shared" si="1"/>
        <v>9744</v>
      </c>
      <c r="E7" s="1">
        <f t="shared" si="2"/>
        <v>24360</v>
      </c>
      <c r="F7" s="1">
        <f t="shared" si="3"/>
        <v>48720</v>
      </c>
      <c r="G7" s="1">
        <f t="shared" si="4"/>
        <v>97440</v>
      </c>
      <c r="H7" s="1">
        <f t="shared" si="0"/>
        <v>2900</v>
      </c>
      <c r="I7" s="1">
        <f t="shared" si="5"/>
        <v>3480</v>
      </c>
      <c r="J7" s="1">
        <f t="shared" si="6"/>
        <v>4350</v>
      </c>
      <c r="K7" s="1">
        <f t="shared" si="7"/>
        <v>5800</v>
      </c>
      <c r="L7" s="1">
        <f t="shared" si="8"/>
        <v>8700</v>
      </c>
      <c r="M7" s="1" t="s">
        <v>10</v>
      </c>
      <c r="N7" s="1"/>
      <c r="O7" s="1"/>
      <c r="P7" s="1"/>
      <c r="S7" s="7">
        <v>2.9</v>
      </c>
    </row>
    <row r="8" spans="1:19" x14ac:dyDescent="0.3">
      <c r="A8" s="1">
        <v>5</v>
      </c>
      <c r="B8" s="1">
        <v>5</v>
      </c>
      <c r="C8" s="1">
        <v>25</v>
      </c>
      <c r="D8" s="1">
        <f t="shared" si="1"/>
        <v>14800</v>
      </c>
      <c r="E8" s="1">
        <f t="shared" si="2"/>
        <v>37000</v>
      </c>
      <c r="F8" s="1">
        <f t="shared" si="3"/>
        <v>74000</v>
      </c>
      <c r="G8" s="1">
        <f t="shared" si="4"/>
        <v>148000</v>
      </c>
      <c r="H8" s="1">
        <f t="shared" si="0"/>
        <v>3700</v>
      </c>
      <c r="I8" s="1">
        <f t="shared" si="5"/>
        <v>4440</v>
      </c>
      <c r="J8" s="1">
        <f t="shared" si="6"/>
        <v>5550</v>
      </c>
      <c r="K8" s="1">
        <f t="shared" si="7"/>
        <v>7400</v>
      </c>
      <c r="L8" s="1">
        <f t="shared" si="8"/>
        <v>11100</v>
      </c>
      <c r="M8" s="1" t="s">
        <v>10</v>
      </c>
      <c r="N8" s="1"/>
      <c r="O8" s="1"/>
      <c r="P8" s="1"/>
      <c r="S8" s="7">
        <v>3.7</v>
      </c>
    </row>
    <row r="9" spans="1:19" x14ac:dyDescent="0.3">
      <c r="A9" s="1">
        <v>6</v>
      </c>
      <c r="B9" s="1">
        <v>5</v>
      </c>
      <c r="C9" s="1">
        <v>30</v>
      </c>
      <c r="D9" s="1">
        <f t="shared" si="1"/>
        <v>23040</v>
      </c>
      <c r="E9" s="1">
        <f t="shared" si="2"/>
        <v>57600</v>
      </c>
      <c r="F9" s="1">
        <f t="shared" si="3"/>
        <v>115200</v>
      </c>
      <c r="G9" s="1">
        <f t="shared" si="4"/>
        <v>230400</v>
      </c>
      <c r="H9" s="1">
        <f t="shared" si="0"/>
        <v>4800</v>
      </c>
      <c r="I9" s="1">
        <f t="shared" si="5"/>
        <v>5760</v>
      </c>
      <c r="J9" s="1">
        <f t="shared" si="6"/>
        <v>7200</v>
      </c>
      <c r="K9" s="1">
        <f t="shared" si="7"/>
        <v>9600</v>
      </c>
      <c r="L9" s="1">
        <f t="shared" si="8"/>
        <v>14400</v>
      </c>
      <c r="M9" s="1" t="s">
        <v>10</v>
      </c>
      <c r="N9" s="1"/>
      <c r="O9" s="1"/>
      <c r="P9" s="1"/>
      <c r="S9" s="7">
        <v>4.8</v>
      </c>
    </row>
    <row r="10" spans="1:19" x14ac:dyDescent="0.3">
      <c r="A10" s="1">
        <v>7</v>
      </c>
      <c r="B10" s="1">
        <v>5</v>
      </c>
      <c r="C10" s="1">
        <v>36</v>
      </c>
      <c r="D10" s="1">
        <f t="shared" si="1"/>
        <v>36288</v>
      </c>
      <c r="E10" s="1">
        <f t="shared" si="2"/>
        <v>90720</v>
      </c>
      <c r="F10" s="1">
        <f t="shared" si="3"/>
        <v>181440</v>
      </c>
      <c r="G10" s="1">
        <f t="shared" si="4"/>
        <v>362880</v>
      </c>
      <c r="H10" s="1">
        <f t="shared" si="0"/>
        <v>6300</v>
      </c>
      <c r="I10" s="1">
        <f t="shared" si="5"/>
        <v>7560</v>
      </c>
      <c r="J10" s="1">
        <f t="shared" si="6"/>
        <v>9450</v>
      </c>
      <c r="K10" s="1">
        <f t="shared" si="7"/>
        <v>12600</v>
      </c>
      <c r="L10" s="1">
        <f t="shared" si="8"/>
        <v>18900</v>
      </c>
      <c r="M10" s="1" t="s">
        <v>10</v>
      </c>
      <c r="N10" s="1"/>
      <c r="O10" s="1"/>
      <c r="P10" s="1"/>
      <c r="S10" s="7">
        <v>6.3</v>
      </c>
    </row>
    <row r="11" spans="1:19" x14ac:dyDescent="0.3">
      <c r="A11" s="1">
        <v>8</v>
      </c>
      <c r="B11" s="1">
        <v>5</v>
      </c>
      <c r="C11" s="1">
        <v>43</v>
      </c>
      <c r="D11" s="1">
        <f t="shared" si="1"/>
        <v>56416</v>
      </c>
      <c r="E11" s="1">
        <f t="shared" si="2"/>
        <v>141040</v>
      </c>
      <c r="F11" s="1">
        <f t="shared" si="3"/>
        <v>282080</v>
      </c>
      <c r="G11" s="1">
        <f t="shared" si="4"/>
        <v>564160</v>
      </c>
      <c r="H11" s="1">
        <f t="shared" si="0"/>
        <v>8200</v>
      </c>
      <c r="I11" s="1">
        <f t="shared" si="5"/>
        <v>9840</v>
      </c>
      <c r="J11" s="1">
        <f t="shared" si="6"/>
        <v>12300</v>
      </c>
      <c r="K11" s="1">
        <f t="shared" si="7"/>
        <v>16400</v>
      </c>
      <c r="L11" s="1">
        <f t="shared" si="8"/>
        <v>24600</v>
      </c>
      <c r="M11" s="1" t="s">
        <v>10</v>
      </c>
      <c r="N11" s="1"/>
      <c r="O11" s="1"/>
      <c r="P11" s="1"/>
      <c r="S11" s="7">
        <v>8.1999999999999993</v>
      </c>
    </row>
    <row r="12" spans="1:19" x14ac:dyDescent="0.3">
      <c r="A12" s="1">
        <v>9</v>
      </c>
      <c r="B12" s="1">
        <v>5</v>
      </c>
      <c r="C12" s="1">
        <v>52</v>
      </c>
      <c r="D12" s="1">
        <f t="shared" si="1"/>
        <v>88192</v>
      </c>
      <c r="E12" s="1">
        <f t="shared" si="2"/>
        <v>220480</v>
      </c>
      <c r="F12" s="1">
        <f t="shared" si="3"/>
        <v>440960</v>
      </c>
      <c r="G12" s="1">
        <f t="shared" si="4"/>
        <v>881920</v>
      </c>
      <c r="H12" s="1">
        <f t="shared" si="0"/>
        <v>10600</v>
      </c>
      <c r="I12" s="1">
        <f t="shared" si="5"/>
        <v>12720</v>
      </c>
      <c r="J12" s="1">
        <f t="shared" si="6"/>
        <v>15900</v>
      </c>
      <c r="K12" s="1">
        <f t="shared" si="7"/>
        <v>21200</v>
      </c>
      <c r="L12" s="1">
        <f t="shared" si="8"/>
        <v>31800</v>
      </c>
      <c r="M12" s="1" t="s">
        <v>10</v>
      </c>
      <c r="N12" s="1"/>
      <c r="O12" s="1"/>
      <c r="P12" s="1"/>
      <c r="S12" s="7">
        <v>10.6</v>
      </c>
    </row>
    <row r="13" spans="1:19" x14ac:dyDescent="0.3">
      <c r="A13" s="1">
        <v>10</v>
      </c>
      <c r="B13" s="1">
        <v>5</v>
      </c>
      <c r="C13" s="1">
        <v>62</v>
      </c>
      <c r="D13" s="1">
        <f t="shared" si="1"/>
        <v>136896</v>
      </c>
      <c r="E13" s="1">
        <f t="shared" si="2"/>
        <v>342240</v>
      </c>
      <c r="F13" s="1">
        <f t="shared" si="3"/>
        <v>684480</v>
      </c>
      <c r="G13" s="1">
        <f t="shared" si="4"/>
        <v>1368960</v>
      </c>
      <c r="H13" s="1">
        <f t="shared" si="0"/>
        <v>13800</v>
      </c>
      <c r="I13" s="1">
        <f t="shared" si="5"/>
        <v>16560</v>
      </c>
      <c r="J13" s="1">
        <f t="shared" si="6"/>
        <v>20700</v>
      </c>
      <c r="K13" s="1">
        <f t="shared" si="7"/>
        <v>27600</v>
      </c>
      <c r="L13" s="1">
        <f t="shared" si="8"/>
        <v>41400</v>
      </c>
      <c r="M13" s="1" t="s">
        <v>10</v>
      </c>
      <c r="N13" s="1"/>
      <c r="O13" s="1"/>
      <c r="P13" s="1"/>
      <c r="S13" s="7">
        <v>13.8</v>
      </c>
    </row>
    <row r="14" spans="1:19" x14ac:dyDescent="0.3">
      <c r="A14" s="1">
        <v>11</v>
      </c>
      <c r="B14" s="1">
        <v>5</v>
      </c>
      <c r="C14" s="1">
        <v>74</v>
      </c>
      <c r="D14" s="1">
        <f t="shared" si="1"/>
        <v>211936</v>
      </c>
      <c r="E14" s="1">
        <f t="shared" si="2"/>
        <v>529840</v>
      </c>
      <c r="F14" s="1">
        <f t="shared" si="3"/>
        <v>1059680</v>
      </c>
      <c r="G14" s="1">
        <f t="shared" si="4"/>
        <v>2119360</v>
      </c>
      <c r="H14" s="1">
        <f t="shared" si="0"/>
        <v>17900</v>
      </c>
      <c r="I14" s="1">
        <f t="shared" si="5"/>
        <v>21480</v>
      </c>
      <c r="J14" s="1">
        <f t="shared" si="6"/>
        <v>26850</v>
      </c>
      <c r="K14" s="1">
        <f t="shared" si="7"/>
        <v>35800</v>
      </c>
      <c r="L14" s="1">
        <f t="shared" si="8"/>
        <v>53700</v>
      </c>
      <c r="M14" s="1" t="s">
        <v>10</v>
      </c>
      <c r="N14" s="1"/>
      <c r="O14" s="1"/>
      <c r="P14" s="1"/>
      <c r="S14" s="7">
        <v>17.899999999999999</v>
      </c>
    </row>
    <row r="15" spans="1:19" x14ac:dyDescent="0.3">
      <c r="A15" s="1">
        <v>12</v>
      </c>
      <c r="B15" s="1">
        <v>5</v>
      </c>
      <c r="C15" s="1">
        <v>89</v>
      </c>
      <c r="D15" s="1">
        <f t="shared" si="1"/>
        <v>331792</v>
      </c>
      <c r="E15" s="1">
        <f t="shared" si="2"/>
        <v>829480</v>
      </c>
      <c r="F15" s="1">
        <f t="shared" si="3"/>
        <v>1658960</v>
      </c>
      <c r="G15" s="1">
        <f t="shared" si="4"/>
        <v>3317920</v>
      </c>
      <c r="H15" s="1">
        <f t="shared" si="0"/>
        <v>23300</v>
      </c>
      <c r="I15" s="1">
        <f t="shared" si="5"/>
        <v>27960</v>
      </c>
      <c r="J15" s="1">
        <f t="shared" si="6"/>
        <v>34950</v>
      </c>
      <c r="K15" s="1">
        <f t="shared" si="7"/>
        <v>46600</v>
      </c>
      <c r="L15" s="1">
        <f t="shared" si="8"/>
        <v>69900</v>
      </c>
      <c r="M15" s="1" t="s">
        <v>10</v>
      </c>
      <c r="N15" s="1"/>
      <c r="O15" s="1"/>
      <c r="P15" s="1"/>
      <c r="S15" s="7">
        <v>23.3</v>
      </c>
    </row>
    <row r="16" spans="1:19" x14ac:dyDescent="0.3">
      <c r="A16" s="1">
        <v>13</v>
      </c>
      <c r="B16" s="1">
        <v>5</v>
      </c>
      <c r="C16" s="1">
        <v>107</v>
      </c>
      <c r="D16" s="1">
        <f t="shared" si="1"/>
        <v>518736</v>
      </c>
      <c r="E16" s="1">
        <f t="shared" si="2"/>
        <v>1296840</v>
      </c>
      <c r="F16" s="1">
        <f t="shared" si="3"/>
        <v>2593680</v>
      </c>
      <c r="G16" s="1">
        <f t="shared" si="4"/>
        <v>5187360</v>
      </c>
      <c r="H16" s="1">
        <f t="shared" si="0"/>
        <v>30300</v>
      </c>
      <c r="I16" s="1">
        <f t="shared" si="5"/>
        <v>36360</v>
      </c>
      <c r="J16" s="1">
        <f t="shared" si="6"/>
        <v>45450</v>
      </c>
      <c r="K16" s="1">
        <f t="shared" si="7"/>
        <v>60600</v>
      </c>
      <c r="L16" s="1">
        <f t="shared" si="8"/>
        <v>90900</v>
      </c>
      <c r="M16" s="1" t="s">
        <v>10</v>
      </c>
      <c r="N16" s="1"/>
      <c r="O16" s="1"/>
      <c r="P16" s="1"/>
      <c r="S16" s="7">
        <v>30.3</v>
      </c>
    </row>
    <row r="17" spans="1:19" x14ac:dyDescent="0.3">
      <c r="A17" s="1">
        <v>14</v>
      </c>
      <c r="B17" s="1">
        <v>5</v>
      </c>
      <c r="C17" s="1">
        <v>128</v>
      </c>
      <c r="D17" s="1">
        <f t="shared" si="1"/>
        <v>806912</v>
      </c>
      <c r="E17" s="1">
        <f t="shared" si="2"/>
        <v>2017280</v>
      </c>
      <c r="F17" s="1">
        <f t="shared" si="3"/>
        <v>4034560</v>
      </c>
      <c r="G17" s="1">
        <f t="shared" si="4"/>
        <v>8069120</v>
      </c>
      <c r="H17" s="1">
        <f t="shared" si="0"/>
        <v>39400</v>
      </c>
      <c r="I17" s="1">
        <f t="shared" si="5"/>
        <v>47280</v>
      </c>
      <c r="J17" s="1">
        <f t="shared" si="6"/>
        <v>59100</v>
      </c>
      <c r="K17" s="1">
        <f t="shared" si="7"/>
        <v>78800</v>
      </c>
      <c r="L17" s="1">
        <f t="shared" si="8"/>
        <v>118200</v>
      </c>
      <c r="M17" s="1" t="s">
        <v>10</v>
      </c>
      <c r="N17" s="1"/>
      <c r="O17" s="1"/>
      <c r="P17" s="1"/>
      <c r="S17" s="7">
        <v>39.4</v>
      </c>
    </row>
    <row r="18" spans="1:19" x14ac:dyDescent="0.3">
      <c r="A18" s="1">
        <v>15</v>
      </c>
      <c r="B18" s="1">
        <v>5</v>
      </c>
      <c r="C18" s="1">
        <v>154</v>
      </c>
      <c r="D18" s="1">
        <f t="shared" si="1"/>
        <v>1261568</v>
      </c>
      <c r="E18" s="1">
        <f t="shared" si="2"/>
        <v>3153920</v>
      </c>
      <c r="F18" s="1">
        <f t="shared" si="3"/>
        <v>6307840</v>
      </c>
      <c r="G18" s="1">
        <f t="shared" si="4"/>
        <v>12615680</v>
      </c>
      <c r="H18" s="1">
        <f t="shared" si="0"/>
        <v>51200</v>
      </c>
      <c r="I18" s="1">
        <f t="shared" si="5"/>
        <v>61440</v>
      </c>
      <c r="J18" s="1">
        <f t="shared" si="6"/>
        <v>76800</v>
      </c>
      <c r="K18" s="1">
        <f t="shared" si="7"/>
        <v>102400</v>
      </c>
      <c r="L18" s="1">
        <f t="shared" si="8"/>
        <v>153600</v>
      </c>
      <c r="M18" s="1" t="s">
        <v>10</v>
      </c>
      <c r="N18" s="1"/>
      <c r="O18" s="1"/>
      <c r="P18" s="1"/>
      <c r="S18" s="7">
        <v>51.2</v>
      </c>
    </row>
    <row r="19" spans="1:19" x14ac:dyDescent="0.3">
      <c r="A19" s="1">
        <v>16</v>
      </c>
      <c r="B19" s="1">
        <v>5</v>
      </c>
      <c r="C19" s="1">
        <v>185</v>
      </c>
      <c r="D19" s="1">
        <f t="shared" si="1"/>
        <v>1968400</v>
      </c>
      <c r="E19" s="1">
        <f t="shared" si="2"/>
        <v>4921000</v>
      </c>
      <c r="F19" s="1">
        <f t="shared" si="3"/>
        <v>9842000</v>
      </c>
      <c r="G19" s="1">
        <f t="shared" si="4"/>
        <v>19684000</v>
      </c>
      <c r="H19" s="1">
        <f t="shared" si="0"/>
        <v>66500</v>
      </c>
      <c r="I19" s="1">
        <f t="shared" si="5"/>
        <v>79800</v>
      </c>
      <c r="J19" s="1">
        <f t="shared" si="6"/>
        <v>99750</v>
      </c>
      <c r="K19" s="1">
        <f t="shared" si="7"/>
        <v>133000</v>
      </c>
      <c r="L19" s="1">
        <f t="shared" si="8"/>
        <v>199500</v>
      </c>
      <c r="M19" s="1" t="s">
        <v>10</v>
      </c>
      <c r="N19" s="1"/>
      <c r="O19" s="1"/>
      <c r="P19" s="1"/>
      <c r="S19" s="7">
        <v>66.5</v>
      </c>
    </row>
    <row r="20" spans="1:19" x14ac:dyDescent="0.3">
      <c r="A20" s="1" t="s">
        <v>67</v>
      </c>
      <c r="B20" s="10" t="s">
        <v>57</v>
      </c>
      <c r="C20" s="10"/>
      <c r="D20" s="10"/>
      <c r="E20" s="10"/>
      <c r="F20" s="10"/>
    </row>
  </sheetData>
  <mergeCells count="8">
    <mergeCell ref="B20:F20"/>
    <mergeCell ref="A1:A2"/>
    <mergeCell ref="B1:B2"/>
    <mergeCell ref="M1:M2"/>
    <mergeCell ref="C1:C2"/>
    <mergeCell ref="D1:G1"/>
    <mergeCell ref="I1:L1"/>
    <mergeCell ref="H1:H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9" sqref="E29"/>
    </sheetView>
  </sheetViews>
  <sheetFormatPr defaultRowHeight="16.5" x14ac:dyDescent="0.3"/>
  <cols>
    <col min="2" max="2" width="9.125" bestFit="1" customWidth="1"/>
    <col min="3" max="3" width="11.5" bestFit="1" customWidth="1"/>
    <col min="4" max="4" width="10.25" bestFit="1" customWidth="1"/>
    <col min="5" max="5" width="40.5" bestFit="1" customWidth="1"/>
    <col min="6" max="6" width="41.625" bestFit="1" customWidth="1"/>
  </cols>
  <sheetData>
    <row r="1" spans="1:7" x14ac:dyDescent="0.3">
      <c r="A1" s="4" t="s">
        <v>39</v>
      </c>
      <c r="B1" s="4" t="s">
        <v>5</v>
      </c>
      <c r="C1" s="14" t="s">
        <v>7</v>
      </c>
      <c r="D1" s="6" t="s">
        <v>8</v>
      </c>
      <c r="E1" s="4" t="s">
        <v>66</v>
      </c>
      <c r="F1" s="1" t="s">
        <v>67</v>
      </c>
    </row>
    <row r="2" spans="1:7" x14ac:dyDescent="0.3">
      <c r="A2">
        <v>0</v>
      </c>
      <c r="B2">
        <v>1</v>
      </c>
      <c r="C2" s="14" t="s">
        <v>65</v>
      </c>
      <c r="D2">
        <v>2</v>
      </c>
      <c r="E2" t="s">
        <v>68</v>
      </c>
      <c r="F2" s="15" t="s">
        <v>63</v>
      </c>
      <c r="G2" s="15"/>
    </row>
    <row r="3" spans="1:7" x14ac:dyDescent="0.3">
      <c r="A3">
        <v>1</v>
      </c>
      <c r="B3">
        <v>1</v>
      </c>
      <c r="C3" s="14" t="s">
        <v>65</v>
      </c>
      <c r="D3">
        <v>10</v>
      </c>
      <c r="E3" t="s">
        <v>69</v>
      </c>
      <c r="F3" t="s">
        <v>58</v>
      </c>
    </row>
    <row r="4" spans="1:7" x14ac:dyDescent="0.3">
      <c r="A4">
        <v>2</v>
      </c>
      <c r="B4">
        <v>1</v>
      </c>
      <c r="C4" s="14" t="s">
        <v>65</v>
      </c>
      <c r="D4">
        <v>10</v>
      </c>
      <c r="E4" t="s">
        <v>70</v>
      </c>
      <c r="F4" t="s">
        <v>59</v>
      </c>
    </row>
    <row r="5" spans="1:7" x14ac:dyDescent="0.3">
      <c r="A5">
        <v>3</v>
      </c>
      <c r="B5">
        <v>1</v>
      </c>
      <c r="C5" s="14" t="s">
        <v>64</v>
      </c>
      <c r="D5">
        <v>20</v>
      </c>
      <c r="E5" t="s">
        <v>71</v>
      </c>
      <c r="F5" s="15" t="s">
        <v>60</v>
      </c>
    </row>
    <row r="6" spans="1:7" x14ac:dyDescent="0.3">
      <c r="A6">
        <v>4</v>
      </c>
      <c r="B6">
        <v>1</v>
      </c>
      <c r="C6" s="14" t="s">
        <v>64</v>
      </c>
      <c r="D6">
        <v>100</v>
      </c>
      <c r="E6" t="s">
        <v>72</v>
      </c>
      <c r="F6" s="1" t="s">
        <v>61</v>
      </c>
    </row>
    <row r="7" spans="1:7" x14ac:dyDescent="0.3">
      <c r="A7">
        <v>5</v>
      </c>
      <c r="B7">
        <v>1</v>
      </c>
      <c r="C7" s="14" t="s">
        <v>64</v>
      </c>
      <c r="D7">
        <v>100</v>
      </c>
      <c r="E7" t="s">
        <v>73</v>
      </c>
      <c r="F7" s="1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플레이어 능력</vt:lpstr>
      <vt:lpstr>땅파기 가격</vt:lpstr>
      <vt:lpstr>원석 가격</vt:lpstr>
      <vt:lpstr>동료</vt:lpstr>
      <vt:lpstr>광산</vt:lpstr>
      <vt:lpstr>원석가공</vt:lpstr>
      <vt:lpstr>아이템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SBSgame</dc:creator>
  <cp:lastModifiedBy>SBSgame</cp:lastModifiedBy>
  <dcterms:created xsi:type="dcterms:W3CDTF">2020-07-14T01:15:38Z</dcterms:created>
  <dcterms:modified xsi:type="dcterms:W3CDTF">2020-07-15T05:33:14Z</dcterms:modified>
</cp:coreProperties>
</file>