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8_{F9A509E1-0339-4AC2-A8DE-E972D64E7E26}" xr6:coauthVersionLast="47" xr6:coauthVersionMax="47" xr10:uidLastSave="{00000000-0000-0000-0000-000000000000}"/>
  <bookViews>
    <workbookView xWindow="-120" yWindow="-120" windowWidth="29040" windowHeight="15720" xr2:uid="{BAC76D37-CB2F-485C-B7D3-286FF9394D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I16" i="1"/>
  <c r="I11" i="1"/>
  <c r="G15" i="1"/>
  <c r="I15" i="1" l="1"/>
</calcChain>
</file>

<file path=xl/sharedStrings.xml><?xml version="1.0" encoding="utf-8"?>
<sst xmlns="http://schemas.openxmlformats.org/spreadsheetml/2006/main" count="119" uniqueCount="107">
  <si>
    <t>Nom</t>
  </si>
  <si>
    <t>fonction</t>
  </si>
  <si>
    <t>Pays</t>
  </si>
  <si>
    <t>enterprise</t>
  </si>
  <si>
    <t>Spec</t>
  </si>
  <si>
    <t>Masse (kg)</t>
  </si>
  <si>
    <t>Pwr (W)</t>
  </si>
  <si>
    <t>Caiman</t>
  </si>
  <si>
    <t>lien</t>
  </si>
  <si>
    <t>https://dragonflyaerospace.com/wp-content/themes/dragonfly/brochures/caiman.pdf</t>
  </si>
  <si>
    <t>Dragonfly Aerospace</t>
  </si>
  <si>
    <t>Afrique du sud</t>
  </si>
  <si>
    <t>100x100x265</t>
  </si>
  <si>
    <t>CDHS</t>
  </si>
  <si>
    <t>OBC</t>
  </si>
  <si>
    <t>Allemagne</t>
  </si>
  <si>
    <t>Berlin Space Technologies</t>
  </si>
  <si>
    <t>176x94x69</t>
  </si>
  <si>
    <t>Op -20/40 Sv -30/50</t>
  </si>
  <si>
    <t>Op 10/30 Sv -20/70</t>
  </si>
  <si>
    <t>temp (°C)</t>
  </si>
  <si>
    <t>https://satcatalog.s3.amazonaws.com/components/418/SatCatalog_-_Berlin_Space_Technologies_-_CDH-110_-_Datasheet.pdf?lastmod=20220420063535</t>
  </si>
  <si>
    <t>Volt (V)</t>
  </si>
  <si>
    <t>5V DC</t>
  </si>
  <si>
    <t>S-Band Patch Antenna</t>
  </si>
  <si>
    <t>5 to 10 (nom/aqui)</t>
  </si>
  <si>
    <t>https://www.isispace.nl/wp-content/uploads/2021/01/ISIS-SSPA-DSH-0001-S_Patch_Antenna_Datasheet-02_00.pdf</t>
  </si>
  <si>
    <t>ISISPACE</t>
  </si>
  <si>
    <t>Pays bas</t>
  </si>
  <si>
    <t>Suède</t>
  </si>
  <si>
    <t>f 2200-2290MHz</t>
  </si>
  <si>
    <t>80x80x5</t>
  </si>
  <si>
    <t>Op -20/50</t>
  </si>
  <si>
    <t>tot 580Mbs + 20 connectiques RS422</t>
  </si>
  <si>
    <t>Nombre</t>
  </si>
  <si>
    <t>Size (mm)</t>
  </si>
  <si>
    <t>ADCS (mouvement)</t>
  </si>
  <si>
    <t>ADCS (repérage)</t>
  </si>
  <si>
    <t>PowerPoint-presentatie (satcatalog.s3.amazonaws.com)</t>
  </si>
  <si>
    <t>5V</t>
  </si>
  <si>
    <t>précision entre 2 et 10 arc sec           interface RS485</t>
  </si>
  <si>
    <t>95x45x50</t>
  </si>
  <si>
    <t>Sagitta Star Tracker</t>
  </si>
  <si>
    <t>Belgique</t>
  </si>
  <si>
    <t>Arcsec</t>
  </si>
  <si>
    <t>Op -20/40 ?</t>
  </si>
  <si>
    <t>Sun Sensor</t>
  </si>
  <si>
    <t>German Orbital Systems</t>
  </si>
  <si>
    <t>0,5° précision, 140°FOV</t>
  </si>
  <si>
    <t>81x36x9</t>
  </si>
  <si>
    <t>3,3 to 5V</t>
  </si>
  <si>
    <t>4,4mA</t>
  </si>
  <si>
    <t>Bund Rechts (satcatalog.s3.amazonaws.com)</t>
  </si>
  <si>
    <t>https://www.astrofein.com/wp-content/uploads/2023/04/ASTROFEIN-Reaction-Wheel-Family_20230425.pdf</t>
  </si>
  <si>
    <t>Astrofein</t>
  </si>
  <si>
    <t>RW25</t>
  </si>
  <si>
    <t>0,2mNm</t>
  </si>
  <si>
    <t>50x50x25</t>
  </si>
  <si>
    <t>1,5 to 2,8</t>
  </si>
  <si>
    <t>Op -20/50 Sv -40/65</t>
  </si>
  <si>
    <t>https://www.astrofein.com/reaktionsraeder/rw-25/</t>
  </si>
  <si>
    <t>https://satsearch.co/products/aac-clyde-optimus-30</t>
  </si>
  <si>
    <t>ACC Clyde Space</t>
  </si>
  <si>
    <t>Op -10/50</t>
  </si>
  <si>
    <t>96x90x57</t>
  </si>
  <si>
    <t>OPTIMUS-80</t>
  </si>
  <si>
    <t>charge/décharge 5,6A/8,4V</t>
  </si>
  <si>
    <t>Cellules CTJ30</t>
  </si>
  <si>
    <t>PWR stock</t>
  </si>
  <si>
    <t>PWR generation</t>
  </si>
  <si>
    <t>https://www.cesi.it/app/uploads/2020/03/Datasheet-CTJ30-1.pdf</t>
  </si>
  <si>
    <t>Italie</t>
  </si>
  <si>
    <t>CESI</t>
  </si>
  <si>
    <t>80x40x0,15 ou 76x37x0,15</t>
  </si>
  <si>
    <t>2,32V et 0,473A</t>
  </si>
  <si>
    <t>Res 3,25, Swt 12km @500km</t>
  </si>
  <si>
    <t>Raisonnement de choix</t>
  </si>
  <si>
    <t>Optique petite et lègère qui donne presque ce qu'on désir à @300km (1,95m res)</t>
  </si>
  <si>
    <t>l'image à un besoin de ram de 312Mbit. Cette ordinateur est au dessus et gère l'ADCS en plus</t>
  </si>
  <si>
    <t>l'image à un dertain temps donc débit nécessaire, selon l'excel "link budeget" cette antenne ça passe</t>
  </si>
  <si>
    <t>besoin de 2°/s de rotation pour pointer le sol, soit un couple de 0,1mNm pour un sat de 15kg</t>
  </si>
  <si>
    <t>Stabilité nécéssaire de 8 arc sec à cette altitude</t>
  </si>
  <si>
    <t>Pas vraiment de critère encore, du coup trade off poids/perf/conso elec</t>
  </si>
  <si>
    <t>Batterie au plus proche de nos besoin avec tt les équipements ci-dessus</t>
  </si>
  <si>
    <t>Dimensionné avec l'excel "electrical subsystem sizing tool"</t>
  </si>
  <si>
    <t>Payload</t>
  </si>
  <si>
    <t>Telecom</t>
  </si>
  <si>
    <t>https://satcatalog.s3.amazonaws.com/components/1293/SatCatalog_-_Berlin_Space_Technologies_-_GPS-110_-_Datasheet.pdf?lastmod=20221125112411</t>
  </si>
  <si>
    <t>BST GPS-110</t>
  </si>
  <si>
    <t>12V</t>
  </si>
  <si>
    <t>300mW off 3W on</t>
  </si>
  <si>
    <t>91x84x41</t>
  </si>
  <si>
    <t>interface RS422 250mA</t>
  </si>
  <si>
    <t>République Tchèque</t>
  </si>
  <si>
    <t>SkyFox Labs</t>
  </si>
  <si>
    <t>GNSS antenna</t>
  </si>
  <si>
    <t>GNSS computer</t>
  </si>
  <si>
    <t>piPATCH-l1E1 et G1</t>
  </si>
  <si>
    <t>Op -40/85</t>
  </si>
  <si>
    <t>98x98x13</t>
  </si>
  <si>
    <t>-</t>
  </si>
  <si>
    <t>Interface MCX-F</t>
  </si>
  <si>
    <t>https://www.skyfoxlabs.com/pdf/piPATCH-L1E1_Datasheet_rev_A_2020.pdf</t>
  </si>
  <si>
    <t>Les antennes prévu pour le receiver GNSS</t>
  </si>
  <si>
    <t>une boite légère et suffisante</t>
  </si>
  <si>
    <t>Concept2,1 (3ST…)</t>
  </si>
  <si>
    <t>Concept2,2 (GPS)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</si>
</sst>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7467D-CAFD-4646-A578-30D408CEB0D0}" name="Tableau1" displayName="Tableau1" ref="A1:M10" totalsRowShown="0">
  <autoFilter ref="A1:M10" xr:uid="{C8A7467D-CAFD-4646-A578-30D408CEB0D0}"/>
  <tableColumns count="13">
    <tableColumn id="1" xr3:uid="{17647645-FFC3-4104-BF4B-539066C599A6}" name="Nom"/>
    <tableColumn id="2" xr3:uid="{7ACAB7E1-1630-4C80-9258-24D5DCB15B36}" name="fonction" dataDxfId="5"/>
    <tableColumn id="3" xr3:uid="{4293CF31-F140-4CF5-8CFC-38F644D4741E}" name="Pays"/>
    <tableColumn id="4" xr3:uid="{790279B7-21FF-4994-B6CC-D78E40F23361}" name="enterprise" dataDxfId="4"/>
    <tableColumn id="5" xr3:uid="{C934BE73-4352-4589-AB90-991BBCAD7019}" name="Nombre" dataDxfId="3"/>
    <tableColumn id="6" xr3:uid="{BAF71522-89A8-442E-B6CE-7CA1C5D9BD4D}" name="Spec" dataDxfId="2"/>
    <tableColumn id="7" xr3:uid="{4EDE764A-C095-4A0A-A063-184BA69E7F85}" name="Masse (kg)"/>
    <tableColumn id="8" xr3:uid="{043A721C-C5A7-42D6-9EBD-A249D4190EE6}" name="Size (mm)"/>
    <tableColumn id="9" xr3:uid="{1743CF4A-8266-4AEC-8A3B-A9E6E8AFABFA}" name="Pwr (W)"/>
    <tableColumn id="10" xr3:uid="{081D0ECE-A82C-48B2-9FF6-0C37ED29A45B}" name="Volt (V)"/>
    <tableColumn id="11" xr3:uid="{66172083-F3E2-4025-BFB5-887E90D65017}" name="temp (°C)" dataDxfId="1"/>
    <tableColumn id="13" xr3:uid="{2565465B-75C0-4B5D-B9E9-8A873834F1C7}" name="Raisonnement de choix" dataDxfId="0"/>
    <tableColumn id="12" xr3:uid="{3C0BE903-6A64-4000-B98D-E71978473833}" name="lien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atsearch.co/products/aac-clyde-optimus-30" TargetMode="External"/><Relationship Id="rId3" Type="http://schemas.openxmlformats.org/officeDocument/2006/relationships/hyperlink" Target="https://www.isispace.nl/wp-content/uploads/2021/01/ISIS-SSPA-DSH-0001-S_Patch_Antenna_Datasheet-02_00.pdf" TargetMode="External"/><Relationship Id="rId7" Type="http://schemas.openxmlformats.org/officeDocument/2006/relationships/hyperlink" Target="https://www.astrofein.com/reaktionsraeder/rw-25/" TargetMode="External"/><Relationship Id="rId2" Type="http://schemas.openxmlformats.org/officeDocument/2006/relationships/hyperlink" Target="https://satcatalog.s3.amazonaws.com/components/418/SatCatalog_-_Berlin_Space_Technologies_-_CDH-110_-_Datasheet.pdf?lastmod=20220420063535" TargetMode="External"/><Relationship Id="rId1" Type="http://schemas.openxmlformats.org/officeDocument/2006/relationships/hyperlink" Target="https://dragonflyaerospace.com/wp-content/themes/dragonfly/brochures/caiman.pdf" TargetMode="External"/><Relationship Id="rId6" Type="http://schemas.openxmlformats.org/officeDocument/2006/relationships/hyperlink" Target="https://www.astrofein.com/wp-content/uploads/2023/04/ASTROFEIN-Reaction-Wheel-Family_20230425.pdf" TargetMode="External"/><Relationship Id="rId5" Type="http://schemas.openxmlformats.org/officeDocument/2006/relationships/hyperlink" Target="https://satcatalog.s3.amazonaws.com/components/370/SatCatalog_-_German_Orbital_Systems_-_GOS_Sun_Sensor_-_Datasheet.pdf?lastmod=20210708050854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satcatalog.s3.amazonaws.com/components/1313/SatCatalog_-_Arcsec_-_Sagitta_Star_Tracker_-_Datasheet.pdf?lastmod=2022050818491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23A9-77F2-45EC-86F0-B7A6CF517CCB}">
  <sheetPr codeName="Feuil1"/>
  <dimension ref="A1:N16"/>
  <sheetViews>
    <sheetView tabSelected="1" topLeftCell="A6" zoomScaleNormal="100" workbookViewId="0">
      <selection activeCell="F17" sqref="F17"/>
    </sheetView>
  </sheetViews>
  <sheetFormatPr baseColWidth="10" defaultRowHeight="14.4" x14ac:dyDescent="0.3"/>
  <cols>
    <col min="1" max="1" width="20.44140625" customWidth="1"/>
    <col min="2" max="2" width="12.109375" customWidth="1"/>
    <col min="3" max="3" width="14.77734375" customWidth="1"/>
    <col min="4" max="4" width="22.5546875" customWidth="1"/>
    <col min="5" max="5" width="10.44140625" customWidth="1"/>
    <col min="6" max="6" width="18.6640625" customWidth="1"/>
    <col min="7" max="7" width="12" customWidth="1"/>
    <col min="8" max="8" width="14.6640625" customWidth="1"/>
    <col min="9" max="9" width="17.88671875" customWidth="1"/>
    <col min="10" max="10" width="14.44140625" customWidth="1"/>
    <col min="11" max="11" width="10.88671875" customWidth="1"/>
    <col min="12" max="12" width="37.109375" customWidth="1"/>
    <col min="13" max="13" width="23.21875" customWidth="1"/>
  </cols>
  <sheetData>
    <row r="1" spans="1:14" ht="23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4</v>
      </c>
      <c r="G1" t="s">
        <v>5</v>
      </c>
      <c r="H1" t="s">
        <v>35</v>
      </c>
      <c r="I1" t="s">
        <v>6</v>
      </c>
      <c r="J1" t="s">
        <v>22</v>
      </c>
      <c r="K1" t="s">
        <v>20</v>
      </c>
      <c r="L1" t="s">
        <v>76</v>
      </c>
      <c r="M1" t="s">
        <v>8</v>
      </c>
    </row>
    <row r="2" spans="1:14" ht="36.6" customHeight="1" x14ac:dyDescent="0.3">
      <c r="A2" t="s">
        <v>7</v>
      </c>
      <c r="B2" t="s">
        <v>85</v>
      </c>
      <c r="C2" t="s">
        <v>11</v>
      </c>
      <c r="D2" s="2" t="s">
        <v>10</v>
      </c>
      <c r="E2" s="3">
        <v>1</v>
      </c>
      <c r="F2" s="5" t="s">
        <v>75</v>
      </c>
      <c r="G2">
        <v>1.8</v>
      </c>
      <c r="H2" t="s">
        <v>12</v>
      </c>
      <c r="I2" s="4" t="s">
        <v>25</v>
      </c>
      <c r="J2" s="4" t="s">
        <v>23</v>
      </c>
      <c r="K2" s="2" t="s">
        <v>19</v>
      </c>
      <c r="L2" s="2" t="s">
        <v>77</v>
      </c>
      <c r="M2" s="1" t="s">
        <v>9</v>
      </c>
    </row>
    <row r="3" spans="1:14" ht="45.6" customHeight="1" x14ac:dyDescent="0.3">
      <c r="A3" t="s">
        <v>13</v>
      </c>
      <c r="B3" t="s">
        <v>14</v>
      </c>
      <c r="C3" t="s">
        <v>15</v>
      </c>
      <c r="D3" s="2" t="s">
        <v>16</v>
      </c>
      <c r="E3" s="3">
        <v>1</v>
      </c>
      <c r="F3" s="2" t="s">
        <v>33</v>
      </c>
      <c r="G3">
        <v>0.81499999999999995</v>
      </c>
      <c r="H3" t="s">
        <v>17</v>
      </c>
      <c r="I3">
        <v>15</v>
      </c>
      <c r="J3" t="s">
        <v>23</v>
      </c>
      <c r="K3" s="2" t="s">
        <v>18</v>
      </c>
      <c r="L3" s="2" t="s">
        <v>78</v>
      </c>
      <c r="M3" s="1" t="s">
        <v>21</v>
      </c>
    </row>
    <row r="4" spans="1:14" ht="46.8" customHeight="1" x14ac:dyDescent="0.3">
      <c r="A4" t="s">
        <v>24</v>
      </c>
      <c r="B4" t="s">
        <v>86</v>
      </c>
      <c r="C4" t="s">
        <v>28</v>
      </c>
      <c r="D4" s="2" t="s">
        <v>27</v>
      </c>
      <c r="E4" s="3">
        <v>1</v>
      </c>
      <c r="F4" s="2" t="s">
        <v>30</v>
      </c>
      <c r="G4">
        <v>5.0000000000000001E-3</v>
      </c>
      <c r="H4" t="s">
        <v>31</v>
      </c>
      <c r="I4">
        <v>2</v>
      </c>
      <c r="K4" s="2" t="s">
        <v>32</v>
      </c>
      <c r="L4" s="2" t="s">
        <v>79</v>
      </c>
      <c r="M4" s="1" t="s">
        <v>26</v>
      </c>
    </row>
    <row r="5" spans="1:14" ht="48" customHeight="1" x14ac:dyDescent="0.3">
      <c r="A5" t="s">
        <v>55</v>
      </c>
      <c r="B5" s="2" t="s">
        <v>36</v>
      </c>
      <c r="C5" t="s">
        <v>15</v>
      </c>
      <c r="D5" s="2" t="s">
        <v>54</v>
      </c>
      <c r="E5" s="3">
        <v>3</v>
      </c>
      <c r="F5" t="s">
        <v>56</v>
      </c>
      <c r="G5">
        <v>0.2</v>
      </c>
      <c r="H5" t="s">
        <v>57</v>
      </c>
      <c r="I5" t="s">
        <v>58</v>
      </c>
      <c r="J5" t="s">
        <v>39</v>
      </c>
      <c r="K5" s="2" t="s">
        <v>59</v>
      </c>
      <c r="L5" s="2" t="s">
        <v>80</v>
      </c>
      <c r="M5" s="1" t="s">
        <v>53</v>
      </c>
      <c r="N5" s="1" t="s">
        <v>60</v>
      </c>
    </row>
    <row r="6" spans="1:14" ht="43.8" customHeight="1" x14ac:dyDescent="0.3">
      <c r="A6" t="s">
        <v>42</v>
      </c>
      <c r="B6" s="2" t="s">
        <v>37</v>
      </c>
      <c r="C6" t="s">
        <v>43</v>
      </c>
      <c r="D6" s="2" t="s">
        <v>44</v>
      </c>
      <c r="E6" s="3">
        <v>3</v>
      </c>
      <c r="F6" s="2" t="s">
        <v>40</v>
      </c>
      <c r="G6">
        <v>0.27</v>
      </c>
      <c r="H6" t="s">
        <v>41</v>
      </c>
      <c r="I6">
        <v>1.4</v>
      </c>
      <c r="J6" t="s">
        <v>39</v>
      </c>
      <c r="K6" s="2" t="s">
        <v>45</v>
      </c>
      <c r="L6" s="2" t="s">
        <v>81</v>
      </c>
      <c r="M6" s="1" t="s">
        <v>38</v>
      </c>
    </row>
    <row r="7" spans="1:14" ht="30.6" customHeight="1" x14ac:dyDescent="0.3">
      <c r="A7" t="s">
        <v>46</v>
      </c>
      <c r="B7" s="2" t="s">
        <v>37</v>
      </c>
      <c r="C7" t="s">
        <v>15</v>
      </c>
      <c r="D7" s="2" t="s">
        <v>47</v>
      </c>
      <c r="E7" s="3">
        <v>3</v>
      </c>
      <c r="F7" s="2" t="s">
        <v>48</v>
      </c>
      <c r="G7">
        <v>0.01</v>
      </c>
      <c r="H7" t="s">
        <v>49</v>
      </c>
      <c r="I7" t="s">
        <v>51</v>
      </c>
      <c r="J7" t="s">
        <v>50</v>
      </c>
      <c r="L7" s="2" t="s">
        <v>82</v>
      </c>
      <c r="M7" s="1" t="s">
        <v>52</v>
      </c>
    </row>
    <row r="8" spans="1:14" ht="30.6" customHeight="1" x14ac:dyDescent="0.3">
      <c r="A8" t="s">
        <v>65</v>
      </c>
      <c r="B8" s="2" t="s">
        <v>68</v>
      </c>
      <c r="C8" t="s">
        <v>29</v>
      </c>
      <c r="D8" s="2" t="s">
        <v>62</v>
      </c>
      <c r="E8" s="3">
        <v>1</v>
      </c>
      <c r="F8" s="2" t="s">
        <v>66</v>
      </c>
      <c r="G8">
        <v>0.67</v>
      </c>
      <c r="H8" t="s">
        <v>64</v>
      </c>
      <c r="K8" s="2" t="s">
        <v>63</v>
      </c>
      <c r="L8" s="2" t="s">
        <v>83</v>
      </c>
      <c r="M8" s="1" t="s">
        <v>61</v>
      </c>
    </row>
    <row r="9" spans="1:14" ht="30" customHeight="1" x14ac:dyDescent="0.3">
      <c r="A9" t="s">
        <v>67</v>
      </c>
      <c r="B9" s="2" t="s">
        <v>69</v>
      </c>
      <c r="C9" t="s">
        <v>71</v>
      </c>
      <c r="D9" s="2" t="s">
        <v>72</v>
      </c>
      <c r="E9" s="3">
        <v>60</v>
      </c>
      <c r="F9" s="2" t="s">
        <v>74</v>
      </c>
      <c r="G9">
        <v>2.6800000000000001E-3</v>
      </c>
      <c r="H9" s="2" t="s">
        <v>73</v>
      </c>
      <c r="K9" s="2"/>
      <c r="L9" s="2" t="s">
        <v>84</v>
      </c>
      <c r="M9" s="1" t="s">
        <v>70</v>
      </c>
    </row>
    <row r="10" spans="1:14" x14ac:dyDescent="0.3">
      <c r="A10" t="s">
        <v>100</v>
      </c>
      <c r="B10" s="2" t="s">
        <v>100</v>
      </c>
      <c r="C10" t="s">
        <v>100</v>
      </c>
      <c r="D10" s="2" t="s">
        <v>100</v>
      </c>
      <c r="E10" s="3" t="s">
        <v>100</v>
      </c>
      <c r="F10" s="2"/>
      <c r="K10" s="2"/>
      <c r="L10" s="2"/>
      <c r="M10" s="1"/>
    </row>
    <row r="11" spans="1:14" ht="28.2" customHeight="1" x14ac:dyDescent="0.3">
      <c r="A11" t="s">
        <v>97</v>
      </c>
      <c r="B11" s="2" t="s">
        <v>95</v>
      </c>
      <c r="C11" s="2" t="s">
        <v>93</v>
      </c>
      <c r="D11" t="s">
        <v>94</v>
      </c>
      <c r="E11">
        <v>2</v>
      </c>
      <c r="F11" t="s">
        <v>101</v>
      </c>
      <c r="G11">
        <v>0.01</v>
      </c>
      <c r="H11" t="s">
        <v>99</v>
      </c>
      <c r="I11">
        <f>0.02*5.5</f>
        <v>0.11</v>
      </c>
      <c r="J11" t="s">
        <v>39</v>
      </c>
      <c r="K11" t="s">
        <v>98</v>
      </c>
      <c r="L11" t="s">
        <v>103</v>
      </c>
      <c r="M11" t="s">
        <v>102</v>
      </c>
    </row>
    <row r="12" spans="1:14" ht="29.4" customHeight="1" x14ac:dyDescent="0.3">
      <c r="A12" t="s">
        <v>88</v>
      </c>
      <c r="B12" s="2" t="s">
        <v>96</v>
      </c>
      <c r="C12" t="s">
        <v>15</v>
      </c>
      <c r="D12" t="s">
        <v>16</v>
      </c>
      <c r="E12">
        <v>1</v>
      </c>
      <c r="F12" t="s">
        <v>92</v>
      </c>
      <c r="G12">
        <v>0.28499999999999998</v>
      </c>
      <c r="H12" t="s">
        <v>91</v>
      </c>
      <c r="I12" t="s">
        <v>90</v>
      </c>
      <c r="J12" t="s">
        <v>89</v>
      </c>
      <c r="L12" t="s">
        <v>104</v>
      </c>
      <c r="M12" t="s">
        <v>87</v>
      </c>
    </row>
    <row r="15" spans="1:14" x14ac:dyDescent="0.3">
      <c r="F15" t="s">
        <v>105</v>
      </c>
      <c r="G15">
        <f>E2*G2+E3*G3+E4*G4+E5*G5+E6*G6+E7*G7+E8*G8+E9*G9</f>
        <v>4.8908000000000005</v>
      </c>
      <c r="I15">
        <f>10+15+2+3*2.8+3*1.4+3*0.0044*5+0.1</f>
        <v>39.765999999999998</v>
      </c>
    </row>
    <row r="16" spans="1:14" x14ac:dyDescent="0.3">
      <c r="F16" t="s">
        <v>106</v>
      </c>
      <c r="G16">
        <f>G2+G3+G4+E5*G5+G6+G7+G8+E11*G11+G12+E9*G9</f>
        <v>4.6357999999999997</v>
      </c>
      <c r="I16">
        <f>10+I3+I4+3*2+I6+E11*I11+3</f>
        <v>37.619999999999997</v>
      </c>
    </row>
  </sheetData>
  <hyperlinks>
    <hyperlink ref="M2" r:id="rId1" xr:uid="{4131BE5E-D5C5-45B2-9D06-DA13CA776BE8}"/>
    <hyperlink ref="M3" r:id="rId2" xr:uid="{2609ACF6-26E8-457F-BD37-473DD125E856}"/>
    <hyperlink ref="M4" r:id="rId3" xr:uid="{A2EDA906-1BC9-4A1B-9200-52644D456CC4}"/>
    <hyperlink ref="M6" r:id="rId4" display="https://satcatalog.s3.amazonaws.com/components/1313/SatCatalog_-_Arcsec_-_Sagitta_Star_Tracker_-_Datasheet.pdf?lastmod=20220508184919" xr:uid="{FD0AECD0-BA72-4D55-B02D-73D11CAD16BB}"/>
    <hyperlink ref="M7" r:id="rId5" display="https://satcatalog.s3.amazonaws.com/components/370/SatCatalog_-_German_Orbital_Systems_-_GOS_Sun_Sensor_-_Datasheet.pdf?lastmod=20210708050854" xr:uid="{9C17DD7C-E1BF-43A0-A4E3-8130C31CD3E4}"/>
    <hyperlink ref="M5" r:id="rId6" xr:uid="{F220AC2D-15BE-4C85-B306-BE982547EFD0}"/>
    <hyperlink ref="N5" r:id="rId7" xr:uid="{1B34F95F-6283-4589-A9F0-44EDEF5F8491}"/>
    <hyperlink ref="M8" r:id="rId8" xr:uid="{DA2DCC4A-29E3-4FE8-909D-07AD695AED97}"/>
  </hyperlinks>
  <pageMargins left="0.7" right="0.7" top="0.75" bottom="0.75" header="0.3" footer="0.3"/>
  <pageSetup paperSize="9" orientation="portrait" r:id="rId9"/>
  <headerFooter>
    <oddFooter>&amp;L_x000D_&amp;1#&amp;"Calibri"&amp;8&amp;K000000 Sensitivity: C1-Internal</oddFooter>
  </headerFooter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ALTEN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PELLERAY</dc:creator>
  <cp:lastModifiedBy>Conall DE PAOR</cp:lastModifiedBy>
  <dcterms:created xsi:type="dcterms:W3CDTF">2023-07-19T14:21:26Z</dcterms:created>
  <dcterms:modified xsi:type="dcterms:W3CDTF">2023-07-25T15:09:02Z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142995-aef8-4673-a8a2-07b95edc5df4_Enabled">
    <vt:lpwstr>true</vt:lpwstr>
  </property>
  <property fmtid="{D5CDD505-2E9C-101B-9397-08002B2CF9AE}" pid="3" name="MSIP_Label_49142995-aef8-4673-a8a2-07b95edc5df4_SetDate">
    <vt:lpwstr>2023-07-21T08:29:25Z</vt:lpwstr>
  </property>
  <property fmtid="{D5CDD505-2E9C-101B-9397-08002B2CF9AE}" pid="4" name="MSIP_Label_49142995-aef8-4673-a8a2-07b95edc5df4_Method">
    <vt:lpwstr>Privileged</vt:lpwstr>
  </property>
  <property fmtid="{D5CDD505-2E9C-101B-9397-08002B2CF9AE}" pid="5" name="MSIP_Label_49142995-aef8-4673-a8a2-07b95edc5df4_Name">
    <vt:lpwstr>C1-Internal_0</vt:lpwstr>
  </property>
  <property fmtid="{D5CDD505-2E9C-101B-9397-08002B2CF9AE}" pid="6" name="MSIP_Label_49142995-aef8-4673-a8a2-07b95edc5df4_SiteId">
    <vt:lpwstr>9bc3d1cd-55ca-4e13-b5a2-a9e9deaeba3f</vt:lpwstr>
  </property>
  <property fmtid="{D5CDD505-2E9C-101B-9397-08002B2CF9AE}" pid="7" name="MSIP_Label_49142995-aef8-4673-a8a2-07b95edc5df4_ActionId">
    <vt:lpwstr>fe19aab9-2302-42f8-bd4e-08038b19bc68</vt:lpwstr>
  </property>
  <property fmtid="{D5CDD505-2E9C-101B-9397-08002B2CF9AE}" pid="8" name="MSIP_Label_49142995-aef8-4673-a8a2-07b95edc5df4_ContentBits">
    <vt:lpwstr>2</vt:lpwstr>
  </property>
</Properties>
</file>