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ORLA_Lander_Mission_Architecture\"/>
    </mc:Choice>
  </mc:AlternateContent>
  <xr:revisionPtr revIDLastSave="0" documentId="13_ncr:1_{A3B1471E-A44B-4B09-B846-6AD815B09FB6}" xr6:coauthVersionLast="47" xr6:coauthVersionMax="47" xr10:uidLastSave="{00000000-0000-0000-0000-000000000000}"/>
  <bookViews>
    <workbookView xWindow="3120" yWindow="3120" windowWidth="21600" windowHeight="11385" tabRatio="770" activeTab="1" xr2:uid="{EAA8122F-796E-42AA-B602-9BE6D85E3BA4}"/>
  </bookViews>
  <sheets>
    <sheet name="TV database" sheetId="2" r:id="rId1"/>
    <sheet name="Performance curves of TVs" sheetId="12" r:id="rId2"/>
    <sheet name="Performance Curves of ETVs" sheetId="13" r:id="rId3"/>
    <sheet name="orbital mechanics calculator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F12" i="2" s="1"/>
  <c r="E14" i="2"/>
  <c r="F14" i="2" s="1"/>
  <c r="E11" i="2"/>
  <c r="F11" i="2" s="1"/>
  <c r="E13" i="2"/>
  <c r="F13" i="2" s="1"/>
  <c r="G60" i="12"/>
  <c r="D20" i="3"/>
  <c r="F18" i="3"/>
  <c r="I21" i="3"/>
  <c r="G5" i="2" l="1"/>
  <c r="G6" i="2"/>
  <c r="G7" i="2"/>
  <c r="G4" i="2"/>
  <c r="K18" i="13" l="1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17" i="13"/>
  <c r="K6" i="13"/>
  <c r="K7" i="13"/>
  <c r="K8" i="13"/>
  <c r="K5" i="13"/>
  <c r="E53" i="12"/>
  <c r="K15" i="13"/>
  <c r="I15" i="13"/>
  <c r="G15" i="13"/>
  <c r="E15" i="13"/>
  <c r="J8" i="13"/>
  <c r="F8" i="13"/>
  <c r="J6" i="13"/>
  <c r="F6" i="13"/>
  <c r="J7" i="13"/>
  <c r="G7" i="13"/>
  <c r="J5" i="13"/>
  <c r="C147" i="12"/>
  <c r="J147" i="12" s="1"/>
  <c r="E147" i="12"/>
  <c r="F147" i="12"/>
  <c r="G147" i="12"/>
  <c r="I147" i="12"/>
  <c r="K147" i="12"/>
  <c r="C148" i="12"/>
  <c r="D148" i="12" s="1"/>
  <c r="E148" i="12"/>
  <c r="F148" i="12"/>
  <c r="G148" i="12"/>
  <c r="I148" i="12"/>
  <c r="J148" i="12"/>
  <c r="K148" i="12"/>
  <c r="C149" i="12"/>
  <c r="D149" i="12"/>
  <c r="E149" i="12"/>
  <c r="F149" i="12"/>
  <c r="G149" i="12"/>
  <c r="H149" i="12"/>
  <c r="I149" i="12"/>
  <c r="J149" i="12"/>
  <c r="K149" i="12"/>
  <c r="C150" i="12"/>
  <c r="E150" i="12"/>
  <c r="G150" i="12"/>
  <c r="I150" i="12"/>
  <c r="K150" i="12"/>
  <c r="C151" i="12"/>
  <c r="E151" i="12"/>
  <c r="G151" i="12"/>
  <c r="I151" i="12"/>
  <c r="J151" i="12"/>
  <c r="K151" i="12"/>
  <c r="C152" i="12"/>
  <c r="D152" i="12" s="1"/>
  <c r="E152" i="12"/>
  <c r="F152" i="12"/>
  <c r="G152" i="12"/>
  <c r="I152" i="12"/>
  <c r="J152" i="12"/>
  <c r="K152" i="12"/>
  <c r="C153" i="12"/>
  <c r="D153" i="12"/>
  <c r="E153" i="12"/>
  <c r="F153" i="12"/>
  <c r="G153" i="12"/>
  <c r="H153" i="12"/>
  <c r="I153" i="12"/>
  <c r="J153" i="12"/>
  <c r="K153" i="12"/>
  <c r="C154" i="12"/>
  <c r="D154" i="12"/>
  <c r="E154" i="12"/>
  <c r="G154" i="12"/>
  <c r="H154" i="12"/>
  <c r="I154" i="12"/>
  <c r="K154" i="12"/>
  <c r="C155" i="12"/>
  <c r="J155" i="12" s="1"/>
  <c r="E155" i="12"/>
  <c r="F155" i="12"/>
  <c r="G155" i="12"/>
  <c r="I155" i="12"/>
  <c r="K155" i="12"/>
  <c r="C156" i="12"/>
  <c r="D156" i="12" s="1"/>
  <c r="E156" i="12"/>
  <c r="F156" i="12"/>
  <c r="G156" i="12"/>
  <c r="I156" i="12"/>
  <c r="J156" i="12"/>
  <c r="K156" i="12"/>
  <c r="C157" i="12"/>
  <c r="D157" i="12"/>
  <c r="E157" i="12"/>
  <c r="F157" i="12"/>
  <c r="G157" i="12"/>
  <c r="H157" i="12"/>
  <c r="I157" i="12"/>
  <c r="J157" i="12"/>
  <c r="K157" i="12"/>
  <c r="C158" i="12"/>
  <c r="E158" i="12"/>
  <c r="G158" i="12"/>
  <c r="I158" i="12"/>
  <c r="K158" i="12"/>
  <c r="C159" i="12"/>
  <c r="E159" i="12"/>
  <c r="G159" i="12"/>
  <c r="I159" i="12"/>
  <c r="J159" i="12"/>
  <c r="K159" i="12"/>
  <c r="C160" i="12"/>
  <c r="D160" i="12" s="1"/>
  <c r="E160" i="12"/>
  <c r="F160" i="12"/>
  <c r="G160" i="12"/>
  <c r="I160" i="12"/>
  <c r="J160" i="12"/>
  <c r="K160" i="12"/>
  <c r="C161" i="12"/>
  <c r="D161" i="12"/>
  <c r="E161" i="12"/>
  <c r="F161" i="12"/>
  <c r="G161" i="12"/>
  <c r="H161" i="12"/>
  <c r="I161" i="12"/>
  <c r="J161" i="12"/>
  <c r="K161" i="12"/>
  <c r="C162" i="12"/>
  <c r="D162" i="12"/>
  <c r="E162" i="12"/>
  <c r="G162" i="12"/>
  <c r="H162" i="12"/>
  <c r="I162" i="12"/>
  <c r="K162" i="12"/>
  <c r="C163" i="12"/>
  <c r="J163" i="12" s="1"/>
  <c r="E163" i="12"/>
  <c r="F163" i="12"/>
  <c r="G163" i="12"/>
  <c r="I163" i="12"/>
  <c r="K163" i="12"/>
  <c r="C164" i="12"/>
  <c r="D164" i="12" s="1"/>
  <c r="E164" i="12"/>
  <c r="F164" i="12"/>
  <c r="G164" i="12"/>
  <c r="I164" i="12"/>
  <c r="J164" i="12"/>
  <c r="K164" i="12"/>
  <c r="C165" i="12"/>
  <c r="D165" i="12"/>
  <c r="E165" i="12"/>
  <c r="F165" i="12"/>
  <c r="G165" i="12"/>
  <c r="H165" i="12"/>
  <c r="I165" i="12"/>
  <c r="J165" i="12"/>
  <c r="K165" i="12"/>
  <c r="C166" i="12"/>
  <c r="E166" i="12"/>
  <c r="G166" i="12"/>
  <c r="H166" i="12"/>
  <c r="I166" i="12"/>
  <c r="K166" i="12"/>
  <c r="C167" i="12"/>
  <c r="E167" i="12"/>
  <c r="G167" i="12"/>
  <c r="I167" i="12"/>
  <c r="J167" i="12"/>
  <c r="K167" i="12"/>
  <c r="C168" i="12"/>
  <c r="D168" i="12" s="1"/>
  <c r="E168" i="12"/>
  <c r="F168" i="12"/>
  <c r="G168" i="12"/>
  <c r="I168" i="12"/>
  <c r="J168" i="12"/>
  <c r="K168" i="12"/>
  <c r="C169" i="12"/>
  <c r="D169" i="12"/>
  <c r="E169" i="12"/>
  <c r="F169" i="12"/>
  <c r="G169" i="12"/>
  <c r="H169" i="12"/>
  <c r="I169" i="12"/>
  <c r="J169" i="12"/>
  <c r="K169" i="12"/>
  <c r="C170" i="12"/>
  <c r="D170" i="12"/>
  <c r="E170" i="12"/>
  <c r="G170" i="12"/>
  <c r="H170" i="12"/>
  <c r="I170" i="12"/>
  <c r="K170" i="12"/>
  <c r="C171" i="12"/>
  <c r="J171" i="12" s="1"/>
  <c r="E171" i="12"/>
  <c r="F171" i="12"/>
  <c r="G171" i="12"/>
  <c r="I171" i="12"/>
  <c r="K171" i="12"/>
  <c r="C172" i="12"/>
  <c r="D172" i="12" s="1"/>
  <c r="E172" i="12"/>
  <c r="F172" i="12"/>
  <c r="G172" i="12"/>
  <c r="I172" i="12"/>
  <c r="J172" i="12"/>
  <c r="K172" i="12"/>
  <c r="C173" i="12"/>
  <c r="D173" i="12"/>
  <c r="E173" i="12"/>
  <c r="F173" i="12"/>
  <c r="G173" i="12"/>
  <c r="H173" i="12"/>
  <c r="I173" i="12"/>
  <c r="J173" i="12"/>
  <c r="K173" i="12"/>
  <c r="C174" i="12"/>
  <c r="E174" i="12"/>
  <c r="G174" i="12"/>
  <c r="H174" i="12"/>
  <c r="I174" i="12"/>
  <c r="K174" i="12"/>
  <c r="C175" i="12"/>
  <c r="E175" i="12"/>
  <c r="G175" i="12"/>
  <c r="I175" i="12"/>
  <c r="K175" i="12"/>
  <c r="C176" i="12"/>
  <c r="E176" i="12"/>
  <c r="G176" i="12"/>
  <c r="I176" i="12"/>
  <c r="K176" i="12"/>
  <c r="C177" i="12"/>
  <c r="D177" i="12"/>
  <c r="E177" i="12"/>
  <c r="F177" i="12"/>
  <c r="G177" i="12"/>
  <c r="H177" i="12"/>
  <c r="I177" i="12"/>
  <c r="J177" i="12"/>
  <c r="K177" i="12"/>
  <c r="C178" i="12"/>
  <c r="E178" i="12"/>
  <c r="G178" i="12"/>
  <c r="H178" i="12"/>
  <c r="I178" i="12"/>
  <c r="K178" i="12"/>
  <c r="C179" i="12"/>
  <c r="D179" i="12"/>
  <c r="E179" i="12"/>
  <c r="G179" i="12"/>
  <c r="H179" i="12"/>
  <c r="I179" i="12"/>
  <c r="K179" i="12"/>
  <c r="C180" i="12"/>
  <c r="E180" i="12"/>
  <c r="G180" i="12"/>
  <c r="I180" i="12"/>
  <c r="K180" i="12"/>
  <c r="C181" i="12"/>
  <c r="D181" i="12"/>
  <c r="E181" i="12"/>
  <c r="F181" i="12"/>
  <c r="G181" i="12"/>
  <c r="H181" i="12"/>
  <c r="I181" i="12"/>
  <c r="J181" i="12"/>
  <c r="K181" i="12"/>
  <c r="C182" i="12"/>
  <c r="E182" i="12"/>
  <c r="G182" i="12"/>
  <c r="I182" i="12"/>
  <c r="K182" i="12"/>
  <c r="C183" i="12"/>
  <c r="D183" i="12"/>
  <c r="E183" i="12"/>
  <c r="G183" i="12"/>
  <c r="H183" i="12"/>
  <c r="I183" i="12"/>
  <c r="K183" i="12"/>
  <c r="C184" i="12"/>
  <c r="E184" i="12"/>
  <c r="G184" i="12"/>
  <c r="I184" i="12"/>
  <c r="K184" i="12"/>
  <c r="C185" i="12"/>
  <c r="D185" i="12"/>
  <c r="E185" i="12"/>
  <c r="F185" i="12"/>
  <c r="G185" i="12"/>
  <c r="H185" i="12"/>
  <c r="I185" i="12"/>
  <c r="J185" i="12"/>
  <c r="K185" i="12"/>
  <c r="C186" i="12"/>
  <c r="E186" i="12"/>
  <c r="G186" i="12"/>
  <c r="I186" i="12"/>
  <c r="K186" i="12"/>
  <c r="C187" i="12"/>
  <c r="D187" i="12" s="1"/>
  <c r="E187" i="12"/>
  <c r="G187" i="12"/>
  <c r="H187" i="12"/>
  <c r="I187" i="12"/>
  <c r="K187" i="12"/>
  <c r="C188" i="12"/>
  <c r="E188" i="12"/>
  <c r="G188" i="12"/>
  <c r="I188" i="12"/>
  <c r="K188" i="12"/>
  <c r="C189" i="12"/>
  <c r="D189" i="12"/>
  <c r="E189" i="12"/>
  <c r="F189" i="12"/>
  <c r="G189" i="12"/>
  <c r="H189" i="12"/>
  <c r="I189" i="12"/>
  <c r="J189" i="12"/>
  <c r="K189" i="12"/>
  <c r="C190" i="12"/>
  <c r="E190" i="12"/>
  <c r="G190" i="12"/>
  <c r="H190" i="12"/>
  <c r="I190" i="12"/>
  <c r="K190" i="12"/>
  <c r="C191" i="12"/>
  <c r="E191" i="12"/>
  <c r="G191" i="12"/>
  <c r="H191" i="12"/>
  <c r="I191" i="12"/>
  <c r="K191" i="12"/>
  <c r="C192" i="12"/>
  <c r="E192" i="12"/>
  <c r="G192" i="12"/>
  <c r="I192" i="12"/>
  <c r="K192" i="12"/>
  <c r="C193" i="12"/>
  <c r="D193" i="12"/>
  <c r="E193" i="12"/>
  <c r="F193" i="12"/>
  <c r="G193" i="12"/>
  <c r="H193" i="12"/>
  <c r="I193" i="12"/>
  <c r="J193" i="12"/>
  <c r="K193" i="12"/>
  <c r="C194" i="12"/>
  <c r="E194" i="12"/>
  <c r="G194" i="12"/>
  <c r="H194" i="12"/>
  <c r="I194" i="12"/>
  <c r="K194" i="12"/>
  <c r="C195" i="12"/>
  <c r="D195" i="12"/>
  <c r="E195" i="12"/>
  <c r="G195" i="12"/>
  <c r="H195" i="12"/>
  <c r="I195" i="12"/>
  <c r="K195" i="12"/>
  <c r="C196" i="12"/>
  <c r="E196" i="12"/>
  <c r="G196" i="12"/>
  <c r="I196" i="12"/>
  <c r="K196" i="12"/>
  <c r="C197" i="12"/>
  <c r="D197" i="12"/>
  <c r="E197" i="12"/>
  <c r="F197" i="12"/>
  <c r="G197" i="12"/>
  <c r="H197" i="12"/>
  <c r="I197" i="12"/>
  <c r="J197" i="12"/>
  <c r="K197" i="12"/>
  <c r="C198" i="12"/>
  <c r="E198" i="12"/>
  <c r="G198" i="12"/>
  <c r="I198" i="12"/>
  <c r="K198" i="12"/>
  <c r="C199" i="12"/>
  <c r="D199" i="12"/>
  <c r="E199" i="12"/>
  <c r="G199" i="12"/>
  <c r="H199" i="12"/>
  <c r="I199" i="12"/>
  <c r="K199" i="12"/>
  <c r="C200" i="12"/>
  <c r="E200" i="12"/>
  <c r="G200" i="12"/>
  <c r="I200" i="12"/>
  <c r="K200" i="12"/>
  <c r="C201" i="12"/>
  <c r="D201" i="12"/>
  <c r="E201" i="12"/>
  <c r="F201" i="12"/>
  <c r="G201" i="12"/>
  <c r="H201" i="12"/>
  <c r="I201" i="12"/>
  <c r="J201" i="12"/>
  <c r="K201" i="12"/>
  <c r="C202" i="12"/>
  <c r="E202" i="12"/>
  <c r="G202" i="12"/>
  <c r="I202" i="12"/>
  <c r="K202" i="12"/>
  <c r="C203" i="12"/>
  <c r="D203" i="12" s="1"/>
  <c r="E203" i="12"/>
  <c r="G203" i="12"/>
  <c r="H203" i="12"/>
  <c r="I203" i="12"/>
  <c r="K203" i="12"/>
  <c r="C204" i="12"/>
  <c r="E204" i="12"/>
  <c r="G204" i="12"/>
  <c r="I204" i="12"/>
  <c r="K204" i="12"/>
  <c r="C205" i="12"/>
  <c r="D205" i="12"/>
  <c r="E205" i="12"/>
  <c r="F205" i="12"/>
  <c r="G205" i="12"/>
  <c r="H205" i="12"/>
  <c r="I205" i="12"/>
  <c r="J205" i="12"/>
  <c r="K205" i="12"/>
  <c r="C206" i="12"/>
  <c r="E206" i="12"/>
  <c r="G206" i="12"/>
  <c r="H206" i="12"/>
  <c r="I206" i="12"/>
  <c r="K206" i="12"/>
  <c r="C207" i="12"/>
  <c r="E207" i="12"/>
  <c r="G207" i="12"/>
  <c r="H207" i="12"/>
  <c r="I207" i="12"/>
  <c r="K207" i="12"/>
  <c r="C208" i="12"/>
  <c r="E208" i="12"/>
  <c r="G208" i="12"/>
  <c r="I208" i="12"/>
  <c r="K208" i="12"/>
  <c r="C209" i="12"/>
  <c r="D209" i="12"/>
  <c r="E209" i="12"/>
  <c r="F209" i="12"/>
  <c r="G209" i="12"/>
  <c r="H209" i="12"/>
  <c r="I209" i="12"/>
  <c r="J209" i="12"/>
  <c r="K209" i="12"/>
  <c r="C210" i="12"/>
  <c r="E210" i="12"/>
  <c r="G210" i="12"/>
  <c r="H210" i="12"/>
  <c r="I210" i="12"/>
  <c r="K210" i="12"/>
  <c r="C211" i="12"/>
  <c r="D211" i="12"/>
  <c r="E211" i="12"/>
  <c r="G211" i="12"/>
  <c r="I211" i="12"/>
  <c r="K211" i="12"/>
  <c r="C212" i="12"/>
  <c r="E212" i="12"/>
  <c r="G212" i="12"/>
  <c r="I212" i="12"/>
  <c r="K212" i="12"/>
  <c r="C213" i="12"/>
  <c r="D213" i="12"/>
  <c r="E213" i="12"/>
  <c r="F213" i="12"/>
  <c r="G213" i="12"/>
  <c r="H213" i="12"/>
  <c r="I213" i="12"/>
  <c r="J213" i="12"/>
  <c r="K213" i="12"/>
  <c r="C214" i="12"/>
  <c r="E214" i="12"/>
  <c r="G214" i="12"/>
  <c r="I214" i="12"/>
  <c r="K214" i="12"/>
  <c r="C215" i="12"/>
  <c r="D215" i="12"/>
  <c r="E215" i="12"/>
  <c r="G215" i="12"/>
  <c r="H215" i="12"/>
  <c r="I215" i="12"/>
  <c r="K215" i="12"/>
  <c r="C216" i="12"/>
  <c r="E216" i="12"/>
  <c r="G216" i="12"/>
  <c r="I216" i="12"/>
  <c r="K216" i="12"/>
  <c r="C217" i="12"/>
  <c r="D217" i="12"/>
  <c r="E217" i="12"/>
  <c r="F217" i="12"/>
  <c r="G217" i="12"/>
  <c r="H217" i="12"/>
  <c r="I217" i="12"/>
  <c r="J217" i="12"/>
  <c r="K217" i="12"/>
  <c r="C218" i="12"/>
  <c r="E218" i="12"/>
  <c r="G218" i="12"/>
  <c r="I218" i="12"/>
  <c r="K218" i="12"/>
  <c r="C219" i="12"/>
  <c r="D219" i="12" s="1"/>
  <c r="E219" i="12"/>
  <c r="G219" i="12"/>
  <c r="H219" i="12"/>
  <c r="I219" i="12"/>
  <c r="K219" i="12"/>
  <c r="C220" i="12"/>
  <c r="E220" i="12"/>
  <c r="G220" i="12"/>
  <c r="I220" i="12"/>
  <c r="K220" i="12"/>
  <c r="C221" i="12"/>
  <c r="D221" i="12"/>
  <c r="E221" i="12"/>
  <c r="F221" i="12"/>
  <c r="G221" i="12"/>
  <c r="H221" i="12"/>
  <c r="I221" i="12"/>
  <c r="J221" i="12"/>
  <c r="K221" i="12"/>
  <c r="C222" i="12"/>
  <c r="E222" i="12"/>
  <c r="G222" i="12"/>
  <c r="H222" i="12"/>
  <c r="I222" i="12"/>
  <c r="K222" i="12"/>
  <c r="C223" i="12"/>
  <c r="E223" i="12"/>
  <c r="G223" i="12"/>
  <c r="I223" i="12"/>
  <c r="K223" i="12"/>
  <c r="C224" i="12"/>
  <c r="E224" i="12"/>
  <c r="G224" i="12"/>
  <c r="I224" i="12"/>
  <c r="K224" i="12"/>
  <c r="C225" i="12"/>
  <c r="D225" i="12"/>
  <c r="E225" i="12"/>
  <c r="F225" i="12"/>
  <c r="G225" i="12"/>
  <c r="H225" i="12"/>
  <c r="I225" i="12"/>
  <c r="J225" i="12"/>
  <c r="K225" i="12"/>
  <c r="C226" i="12"/>
  <c r="E226" i="12"/>
  <c r="G226" i="12"/>
  <c r="H226" i="12"/>
  <c r="I226" i="12"/>
  <c r="K226" i="12"/>
  <c r="C227" i="12"/>
  <c r="E227" i="12"/>
  <c r="G227" i="12"/>
  <c r="I227" i="12"/>
  <c r="K227" i="12"/>
  <c r="C228" i="12"/>
  <c r="E228" i="12"/>
  <c r="G228" i="12"/>
  <c r="I228" i="12"/>
  <c r="K228" i="12"/>
  <c r="C229" i="12"/>
  <c r="D229" i="12"/>
  <c r="E229" i="12"/>
  <c r="F229" i="12"/>
  <c r="G229" i="12"/>
  <c r="H229" i="12"/>
  <c r="I229" i="12"/>
  <c r="J229" i="12"/>
  <c r="K229" i="12"/>
  <c r="C230" i="12"/>
  <c r="E230" i="12"/>
  <c r="G230" i="12"/>
  <c r="H230" i="12"/>
  <c r="I230" i="12"/>
  <c r="K230" i="12"/>
  <c r="C231" i="12"/>
  <c r="D231" i="12"/>
  <c r="E231" i="12"/>
  <c r="G231" i="12"/>
  <c r="H231" i="12"/>
  <c r="I231" i="12"/>
  <c r="K231" i="12"/>
  <c r="C232" i="12"/>
  <c r="E232" i="12"/>
  <c r="G232" i="12"/>
  <c r="H232" i="12"/>
  <c r="I232" i="12"/>
  <c r="K232" i="12"/>
  <c r="C233" i="12"/>
  <c r="E233" i="12"/>
  <c r="G233" i="12"/>
  <c r="I233" i="12"/>
  <c r="J233" i="12"/>
  <c r="K233" i="12"/>
  <c r="C234" i="12"/>
  <c r="D234" i="12" s="1"/>
  <c r="E234" i="12"/>
  <c r="F234" i="12"/>
  <c r="G234" i="12"/>
  <c r="I234" i="12"/>
  <c r="J234" i="12"/>
  <c r="K234" i="12"/>
  <c r="C235" i="12"/>
  <c r="D235" i="12"/>
  <c r="E235" i="12"/>
  <c r="F235" i="12"/>
  <c r="G235" i="12"/>
  <c r="H235" i="12"/>
  <c r="I235" i="12"/>
  <c r="J235" i="12"/>
  <c r="K235" i="12"/>
  <c r="C236" i="12"/>
  <c r="D236" i="12"/>
  <c r="E236" i="12"/>
  <c r="G236" i="12"/>
  <c r="H236" i="12"/>
  <c r="I236" i="12"/>
  <c r="K236" i="12"/>
  <c r="C237" i="12"/>
  <c r="J237" i="12" s="1"/>
  <c r="E237" i="12"/>
  <c r="F237" i="12"/>
  <c r="G237" i="12"/>
  <c r="I237" i="12"/>
  <c r="K237" i="12"/>
  <c r="C238" i="12"/>
  <c r="D238" i="12" s="1"/>
  <c r="E238" i="12"/>
  <c r="F238" i="12"/>
  <c r="G238" i="12"/>
  <c r="I238" i="12"/>
  <c r="J238" i="12"/>
  <c r="K238" i="12"/>
  <c r="C239" i="12"/>
  <c r="D239" i="12"/>
  <c r="E239" i="12"/>
  <c r="F239" i="12"/>
  <c r="G239" i="12"/>
  <c r="H239" i="12"/>
  <c r="I239" i="12"/>
  <c r="J239" i="12"/>
  <c r="K239" i="12"/>
  <c r="C240" i="12"/>
  <c r="E240" i="12"/>
  <c r="G240" i="12"/>
  <c r="I240" i="12"/>
  <c r="K240" i="12"/>
  <c r="C241" i="12"/>
  <c r="D241" i="12" s="1"/>
  <c r="E241" i="12"/>
  <c r="G241" i="12"/>
  <c r="H241" i="12"/>
  <c r="I241" i="12"/>
  <c r="K241" i="12"/>
  <c r="C242" i="12"/>
  <c r="E242" i="12"/>
  <c r="G242" i="12"/>
  <c r="I242" i="12"/>
  <c r="K242" i="12"/>
  <c r="C243" i="12"/>
  <c r="D243" i="12"/>
  <c r="E243" i="12"/>
  <c r="F243" i="12"/>
  <c r="G243" i="12"/>
  <c r="H243" i="12"/>
  <c r="I243" i="12"/>
  <c r="J243" i="12"/>
  <c r="K243" i="12"/>
  <c r="C244" i="12"/>
  <c r="E244" i="12"/>
  <c r="G244" i="12"/>
  <c r="I244" i="12"/>
  <c r="K244" i="12"/>
  <c r="C245" i="12"/>
  <c r="H245" i="12" s="1"/>
  <c r="E245" i="12"/>
  <c r="G245" i="12"/>
  <c r="I245" i="12"/>
  <c r="K245" i="12"/>
  <c r="C246" i="12"/>
  <c r="E246" i="12"/>
  <c r="G246" i="12"/>
  <c r="I246" i="12"/>
  <c r="K246" i="12"/>
  <c r="C247" i="12"/>
  <c r="D247" i="12"/>
  <c r="E247" i="12"/>
  <c r="F247" i="12"/>
  <c r="G247" i="12"/>
  <c r="H247" i="12"/>
  <c r="I247" i="12"/>
  <c r="J247" i="12"/>
  <c r="K247" i="12"/>
  <c r="C248" i="12"/>
  <c r="E248" i="12"/>
  <c r="G248" i="12"/>
  <c r="H248" i="12"/>
  <c r="I248" i="12"/>
  <c r="K248" i="12"/>
  <c r="C249" i="12"/>
  <c r="D249" i="12"/>
  <c r="E249" i="12"/>
  <c r="G249" i="12"/>
  <c r="H249" i="12"/>
  <c r="I249" i="12"/>
  <c r="K249" i="12"/>
  <c r="C250" i="12"/>
  <c r="E250" i="12"/>
  <c r="G250" i="12"/>
  <c r="I250" i="12"/>
  <c r="K250" i="12"/>
  <c r="C251" i="12"/>
  <c r="D251" i="12"/>
  <c r="E251" i="12"/>
  <c r="F251" i="12"/>
  <c r="G251" i="12"/>
  <c r="H251" i="12"/>
  <c r="I251" i="12"/>
  <c r="J251" i="12"/>
  <c r="K251" i="12"/>
  <c r="C252" i="12"/>
  <c r="E252" i="12"/>
  <c r="G252" i="12"/>
  <c r="I252" i="12"/>
  <c r="K252" i="12"/>
  <c r="C253" i="12"/>
  <c r="D253" i="12"/>
  <c r="E253" i="12"/>
  <c r="G253" i="12"/>
  <c r="H253" i="12"/>
  <c r="I253" i="12"/>
  <c r="K253" i="12"/>
  <c r="C254" i="12"/>
  <c r="E254" i="12"/>
  <c r="G254" i="12"/>
  <c r="I254" i="12"/>
  <c r="K254" i="12"/>
  <c r="C255" i="12"/>
  <c r="D255" i="12"/>
  <c r="E255" i="12"/>
  <c r="F255" i="12"/>
  <c r="G255" i="12"/>
  <c r="H255" i="12"/>
  <c r="I255" i="12"/>
  <c r="J255" i="12"/>
  <c r="K255" i="12"/>
  <c r="C256" i="12"/>
  <c r="E256" i="12"/>
  <c r="G256" i="12"/>
  <c r="I256" i="12"/>
  <c r="K256" i="12"/>
  <c r="C257" i="12"/>
  <c r="D257" i="12" s="1"/>
  <c r="E257" i="12"/>
  <c r="G257" i="12"/>
  <c r="H257" i="12"/>
  <c r="I257" i="12"/>
  <c r="K257" i="12"/>
  <c r="C258" i="12"/>
  <c r="E258" i="12"/>
  <c r="G258" i="12"/>
  <c r="I258" i="12"/>
  <c r="K258" i="12"/>
  <c r="C259" i="12"/>
  <c r="D259" i="12"/>
  <c r="E259" i="12"/>
  <c r="F259" i="12"/>
  <c r="G259" i="12"/>
  <c r="H259" i="12"/>
  <c r="I259" i="12"/>
  <c r="J259" i="12"/>
  <c r="K259" i="12"/>
  <c r="C260" i="12"/>
  <c r="E260" i="12"/>
  <c r="G260" i="12"/>
  <c r="H260" i="12"/>
  <c r="I260" i="12"/>
  <c r="K260" i="12"/>
  <c r="C261" i="12"/>
  <c r="E261" i="12"/>
  <c r="G261" i="12"/>
  <c r="I261" i="12"/>
  <c r="K261" i="12"/>
  <c r="C262" i="12"/>
  <c r="E262" i="12"/>
  <c r="G262" i="12"/>
  <c r="I262" i="12"/>
  <c r="K262" i="12"/>
  <c r="C263" i="12"/>
  <c r="D263" i="12"/>
  <c r="E263" i="12"/>
  <c r="F263" i="12"/>
  <c r="G263" i="12"/>
  <c r="H263" i="12"/>
  <c r="I263" i="12"/>
  <c r="J263" i="12"/>
  <c r="K263" i="12"/>
  <c r="C264" i="12"/>
  <c r="E264" i="12"/>
  <c r="G264" i="12"/>
  <c r="H264" i="12"/>
  <c r="I264" i="12"/>
  <c r="K264" i="12"/>
  <c r="C265" i="12"/>
  <c r="D265" i="12"/>
  <c r="E265" i="12"/>
  <c r="G265" i="12"/>
  <c r="H265" i="12"/>
  <c r="I265" i="12"/>
  <c r="K265" i="12"/>
  <c r="C266" i="12"/>
  <c r="E266" i="12"/>
  <c r="G266" i="12"/>
  <c r="I266" i="12"/>
  <c r="K266" i="12"/>
  <c r="C267" i="12"/>
  <c r="D267" i="12"/>
  <c r="E267" i="12"/>
  <c r="G267" i="12"/>
  <c r="H267" i="12"/>
  <c r="I267" i="12"/>
  <c r="K267" i="12"/>
  <c r="C268" i="12"/>
  <c r="E268" i="12"/>
  <c r="F268" i="12"/>
  <c r="G268" i="12"/>
  <c r="I268" i="12"/>
  <c r="J268" i="12"/>
  <c r="K268" i="12"/>
  <c r="C269" i="12"/>
  <c r="D269" i="12" s="1"/>
  <c r="E269" i="12"/>
  <c r="F269" i="12"/>
  <c r="G269" i="12"/>
  <c r="I269" i="12"/>
  <c r="J269" i="12"/>
  <c r="K269" i="12"/>
  <c r="C270" i="12"/>
  <c r="D270" i="12"/>
  <c r="E270" i="12"/>
  <c r="F270" i="12"/>
  <c r="G270" i="12"/>
  <c r="H270" i="12"/>
  <c r="I270" i="12"/>
  <c r="J270" i="12"/>
  <c r="K270" i="12"/>
  <c r="C271" i="12"/>
  <c r="D271" i="12" s="1"/>
  <c r="E271" i="12"/>
  <c r="G271" i="12"/>
  <c r="H271" i="12"/>
  <c r="I271" i="12"/>
  <c r="K271" i="12"/>
  <c r="C272" i="12"/>
  <c r="E272" i="12"/>
  <c r="G272" i="12"/>
  <c r="I272" i="12"/>
  <c r="K272" i="12"/>
  <c r="C273" i="12"/>
  <c r="D273" i="12" s="1"/>
  <c r="E273" i="12"/>
  <c r="F273" i="12"/>
  <c r="G273" i="12"/>
  <c r="I273" i="12"/>
  <c r="J273" i="12"/>
  <c r="K273" i="12"/>
  <c r="C274" i="12"/>
  <c r="D274" i="12"/>
  <c r="E274" i="12"/>
  <c r="F274" i="12"/>
  <c r="G274" i="12"/>
  <c r="H274" i="12"/>
  <c r="I274" i="12"/>
  <c r="J274" i="12"/>
  <c r="K274" i="12"/>
  <c r="C275" i="12"/>
  <c r="D275" i="12"/>
  <c r="E275" i="12"/>
  <c r="G275" i="12"/>
  <c r="H275" i="12"/>
  <c r="I275" i="12"/>
  <c r="K275" i="12"/>
  <c r="C276" i="12"/>
  <c r="E276" i="12"/>
  <c r="F276" i="12"/>
  <c r="G276" i="12"/>
  <c r="I276" i="12"/>
  <c r="J276" i="12"/>
  <c r="K276" i="12"/>
  <c r="C277" i="12"/>
  <c r="D277" i="12" s="1"/>
  <c r="E277" i="12"/>
  <c r="F277" i="12"/>
  <c r="G277" i="12"/>
  <c r="I277" i="12"/>
  <c r="J277" i="12"/>
  <c r="K277" i="12"/>
  <c r="C278" i="12"/>
  <c r="D278" i="12"/>
  <c r="E278" i="12"/>
  <c r="F278" i="12"/>
  <c r="G278" i="12"/>
  <c r="H278" i="12"/>
  <c r="I278" i="12"/>
  <c r="J278" i="12"/>
  <c r="K278" i="12"/>
  <c r="C279" i="12"/>
  <c r="D279" i="12" s="1"/>
  <c r="E279" i="12"/>
  <c r="G279" i="12"/>
  <c r="H279" i="12"/>
  <c r="I279" i="12"/>
  <c r="K279" i="12"/>
  <c r="C280" i="12"/>
  <c r="E280" i="12"/>
  <c r="G280" i="12"/>
  <c r="I280" i="12"/>
  <c r="K280" i="12"/>
  <c r="C281" i="12"/>
  <c r="D281" i="12" s="1"/>
  <c r="E281" i="12"/>
  <c r="F281" i="12"/>
  <c r="G281" i="12"/>
  <c r="I281" i="12"/>
  <c r="J281" i="12"/>
  <c r="K281" i="12"/>
  <c r="C282" i="12"/>
  <c r="D282" i="12"/>
  <c r="E282" i="12"/>
  <c r="F282" i="12"/>
  <c r="G282" i="12"/>
  <c r="H282" i="12"/>
  <c r="I282" i="12"/>
  <c r="J282" i="12"/>
  <c r="K282" i="12"/>
  <c r="C283" i="12"/>
  <c r="E283" i="12"/>
  <c r="G283" i="12"/>
  <c r="H283" i="12"/>
  <c r="I283" i="12"/>
  <c r="K283" i="12"/>
  <c r="C284" i="12"/>
  <c r="E284" i="12"/>
  <c r="F284" i="12"/>
  <c r="G284" i="12"/>
  <c r="I284" i="12"/>
  <c r="J284" i="12"/>
  <c r="K284" i="12"/>
  <c r="C285" i="12"/>
  <c r="D285" i="12" s="1"/>
  <c r="E285" i="12"/>
  <c r="F285" i="12"/>
  <c r="G285" i="12"/>
  <c r="I285" i="12"/>
  <c r="J285" i="12"/>
  <c r="K285" i="12"/>
  <c r="C286" i="12"/>
  <c r="D286" i="12"/>
  <c r="E286" i="12"/>
  <c r="F286" i="12"/>
  <c r="G286" i="12"/>
  <c r="H286" i="12"/>
  <c r="I286" i="12"/>
  <c r="J286" i="12"/>
  <c r="K286" i="12"/>
  <c r="C287" i="12"/>
  <c r="D287" i="12" s="1"/>
  <c r="E287" i="12"/>
  <c r="G287" i="12"/>
  <c r="H287" i="12"/>
  <c r="I287" i="12"/>
  <c r="K287" i="12"/>
  <c r="C288" i="12"/>
  <c r="E288" i="12"/>
  <c r="G288" i="12"/>
  <c r="I288" i="12"/>
  <c r="K288" i="12"/>
  <c r="C289" i="12"/>
  <c r="D289" i="12" s="1"/>
  <c r="E289" i="12"/>
  <c r="F289" i="12"/>
  <c r="G289" i="12"/>
  <c r="I289" i="12"/>
  <c r="J289" i="12"/>
  <c r="K289" i="12"/>
  <c r="C290" i="12"/>
  <c r="D290" i="12"/>
  <c r="E290" i="12"/>
  <c r="F290" i="12"/>
  <c r="G290" i="12"/>
  <c r="H290" i="12"/>
  <c r="I290" i="12"/>
  <c r="J290" i="12"/>
  <c r="K290" i="12"/>
  <c r="C291" i="12"/>
  <c r="D291" i="12"/>
  <c r="E291" i="12"/>
  <c r="G291" i="12"/>
  <c r="H291" i="12"/>
  <c r="I291" i="12"/>
  <c r="K291" i="12"/>
  <c r="C292" i="12"/>
  <c r="E292" i="12"/>
  <c r="F292" i="12"/>
  <c r="G292" i="12"/>
  <c r="I292" i="12"/>
  <c r="J292" i="12"/>
  <c r="K292" i="12"/>
  <c r="C293" i="12"/>
  <c r="D293" i="12" s="1"/>
  <c r="E293" i="12"/>
  <c r="F293" i="12"/>
  <c r="G293" i="12"/>
  <c r="I293" i="12"/>
  <c r="J293" i="12"/>
  <c r="K293" i="12"/>
  <c r="C294" i="12"/>
  <c r="D294" i="12"/>
  <c r="E294" i="12"/>
  <c r="F294" i="12"/>
  <c r="G294" i="12"/>
  <c r="H294" i="12"/>
  <c r="I294" i="12"/>
  <c r="J294" i="12"/>
  <c r="K294" i="12"/>
  <c r="C295" i="12"/>
  <c r="D295" i="12" s="1"/>
  <c r="E295" i="12"/>
  <c r="G295" i="12"/>
  <c r="H295" i="12"/>
  <c r="I295" i="12"/>
  <c r="K295" i="12"/>
  <c r="C296" i="12"/>
  <c r="E296" i="12"/>
  <c r="G296" i="12"/>
  <c r="I296" i="12"/>
  <c r="K296" i="12"/>
  <c r="C297" i="12"/>
  <c r="D297" i="12" s="1"/>
  <c r="E297" i="12"/>
  <c r="F297" i="12"/>
  <c r="G297" i="12"/>
  <c r="I297" i="12"/>
  <c r="J297" i="12"/>
  <c r="K297" i="12"/>
  <c r="C298" i="12"/>
  <c r="D298" i="12"/>
  <c r="E298" i="12"/>
  <c r="F298" i="12"/>
  <c r="G298" i="12"/>
  <c r="H298" i="12"/>
  <c r="I298" i="12"/>
  <c r="J298" i="12"/>
  <c r="K298" i="12"/>
  <c r="C299" i="12"/>
  <c r="D299" i="12"/>
  <c r="E299" i="12"/>
  <c r="G299" i="12"/>
  <c r="H299" i="12"/>
  <c r="I299" i="12"/>
  <c r="K299" i="12"/>
  <c r="C300" i="12"/>
  <c r="E300" i="12"/>
  <c r="F300" i="12"/>
  <c r="G300" i="12"/>
  <c r="I300" i="12"/>
  <c r="J300" i="12"/>
  <c r="K300" i="12"/>
  <c r="C301" i="12"/>
  <c r="D301" i="12" s="1"/>
  <c r="E301" i="12"/>
  <c r="F301" i="12"/>
  <c r="G301" i="12"/>
  <c r="I301" i="12"/>
  <c r="J301" i="12"/>
  <c r="K301" i="12"/>
  <c r="C302" i="12"/>
  <c r="D302" i="12"/>
  <c r="E302" i="12"/>
  <c r="F302" i="12"/>
  <c r="G302" i="12"/>
  <c r="H302" i="12"/>
  <c r="I302" i="12"/>
  <c r="J302" i="12"/>
  <c r="K302" i="12"/>
  <c r="C303" i="12"/>
  <c r="D303" i="12" s="1"/>
  <c r="E303" i="12"/>
  <c r="G303" i="12"/>
  <c r="H303" i="12"/>
  <c r="I303" i="12"/>
  <c r="K303" i="12"/>
  <c r="C304" i="12"/>
  <c r="E304" i="12"/>
  <c r="G304" i="12"/>
  <c r="I304" i="12"/>
  <c r="K304" i="12"/>
  <c r="C305" i="12"/>
  <c r="D305" i="12" s="1"/>
  <c r="E305" i="12"/>
  <c r="F305" i="12"/>
  <c r="G305" i="12"/>
  <c r="I305" i="12"/>
  <c r="J305" i="12"/>
  <c r="K305" i="12"/>
  <c r="C306" i="12"/>
  <c r="D306" i="12"/>
  <c r="E306" i="12"/>
  <c r="F306" i="12"/>
  <c r="G306" i="12"/>
  <c r="H306" i="12"/>
  <c r="I306" i="12"/>
  <c r="J306" i="12"/>
  <c r="K306" i="12"/>
  <c r="C307" i="12"/>
  <c r="D307" i="12"/>
  <c r="E307" i="12"/>
  <c r="G307" i="12"/>
  <c r="H307" i="12"/>
  <c r="I307" i="12"/>
  <c r="K307" i="12"/>
  <c r="C308" i="12"/>
  <c r="E308" i="12"/>
  <c r="F308" i="12"/>
  <c r="G308" i="12"/>
  <c r="I308" i="12"/>
  <c r="J308" i="12"/>
  <c r="K308" i="12"/>
  <c r="C309" i="12"/>
  <c r="D309" i="12" s="1"/>
  <c r="E309" i="12"/>
  <c r="F309" i="12"/>
  <c r="G309" i="12"/>
  <c r="I309" i="12"/>
  <c r="J309" i="12"/>
  <c r="K309" i="12"/>
  <c r="C310" i="12"/>
  <c r="D310" i="12"/>
  <c r="E310" i="12"/>
  <c r="F310" i="12"/>
  <c r="G310" i="12"/>
  <c r="H310" i="12"/>
  <c r="I310" i="12"/>
  <c r="J310" i="12"/>
  <c r="K310" i="12"/>
  <c r="C311" i="12"/>
  <c r="D311" i="12" s="1"/>
  <c r="E311" i="12"/>
  <c r="G311" i="12"/>
  <c r="H311" i="12"/>
  <c r="I311" i="12"/>
  <c r="K311" i="12"/>
  <c r="C312" i="12"/>
  <c r="E312" i="12"/>
  <c r="G312" i="12"/>
  <c r="I312" i="12"/>
  <c r="K312" i="12"/>
  <c r="C313" i="12"/>
  <c r="D313" i="12" s="1"/>
  <c r="E313" i="12"/>
  <c r="F313" i="12"/>
  <c r="G313" i="12"/>
  <c r="I313" i="12"/>
  <c r="J313" i="12"/>
  <c r="K313" i="12"/>
  <c r="C314" i="12"/>
  <c r="D314" i="12"/>
  <c r="E314" i="12"/>
  <c r="F314" i="12"/>
  <c r="G314" i="12"/>
  <c r="H314" i="12"/>
  <c r="I314" i="12"/>
  <c r="J314" i="12"/>
  <c r="K314" i="12"/>
  <c r="C315" i="12"/>
  <c r="E315" i="12"/>
  <c r="G315" i="12"/>
  <c r="H315" i="12"/>
  <c r="I315" i="12"/>
  <c r="K315" i="12"/>
  <c r="C316" i="12"/>
  <c r="E316" i="12"/>
  <c r="F316" i="12"/>
  <c r="G316" i="12"/>
  <c r="I316" i="12"/>
  <c r="J316" i="12"/>
  <c r="K316" i="12"/>
  <c r="C317" i="12"/>
  <c r="D317" i="12" s="1"/>
  <c r="E317" i="12"/>
  <c r="F317" i="12"/>
  <c r="G317" i="12"/>
  <c r="I317" i="12"/>
  <c r="J317" i="12"/>
  <c r="K317" i="12"/>
  <c r="C318" i="12"/>
  <c r="D318" i="12"/>
  <c r="E318" i="12"/>
  <c r="F318" i="12"/>
  <c r="G318" i="12"/>
  <c r="H318" i="12"/>
  <c r="I318" i="12"/>
  <c r="J318" i="12"/>
  <c r="K318" i="12"/>
  <c r="C319" i="12"/>
  <c r="D319" i="12" s="1"/>
  <c r="E319" i="12"/>
  <c r="G319" i="12"/>
  <c r="H319" i="12"/>
  <c r="I319" i="12"/>
  <c r="K319" i="12"/>
  <c r="C320" i="12"/>
  <c r="E320" i="12"/>
  <c r="G320" i="12"/>
  <c r="I320" i="12"/>
  <c r="K320" i="12"/>
  <c r="C321" i="12"/>
  <c r="D321" i="12" s="1"/>
  <c r="E321" i="12"/>
  <c r="F321" i="12"/>
  <c r="G321" i="12"/>
  <c r="I321" i="12"/>
  <c r="J321" i="12"/>
  <c r="K321" i="12"/>
  <c r="C322" i="12"/>
  <c r="D322" i="12"/>
  <c r="E322" i="12"/>
  <c r="F322" i="12"/>
  <c r="G322" i="12"/>
  <c r="H322" i="12"/>
  <c r="I322" i="12"/>
  <c r="J322" i="12"/>
  <c r="K322" i="12"/>
  <c r="C323" i="12"/>
  <c r="D323" i="12"/>
  <c r="E323" i="12"/>
  <c r="G323" i="12"/>
  <c r="H323" i="12"/>
  <c r="I323" i="12"/>
  <c r="K323" i="12"/>
  <c r="C324" i="12"/>
  <c r="E324" i="12"/>
  <c r="F324" i="12"/>
  <c r="G324" i="12"/>
  <c r="I324" i="12"/>
  <c r="J324" i="12"/>
  <c r="K324" i="12"/>
  <c r="C325" i="12"/>
  <c r="D325" i="12" s="1"/>
  <c r="E325" i="12"/>
  <c r="F325" i="12"/>
  <c r="G325" i="12"/>
  <c r="I325" i="12"/>
  <c r="J325" i="12"/>
  <c r="K325" i="12"/>
  <c r="C326" i="12"/>
  <c r="D326" i="12"/>
  <c r="E326" i="12"/>
  <c r="F326" i="12"/>
  <c r="G326" i="12"/>
  <c r="H326" i="12"/>
  <c r="I326" i="12"/>
  <c r="J326" i="12"/>
  <c r="K326" i="12"/>
  <c r="C327" i="12"/>
  <c r="D327" i="12" s="1"/>
  <c r="E327" i="12"/>
  <c r="G327" i="12"/>
  <c r="H327" i="12"/>
  <c r="I327" i="12"/>
  <c r="K327" i="12"/>
  <c r="C328" i="12"/>
  <c r="E328" i="12"/>
  <c r="G328" i="12"/>
  <c r="I328" i="12"/>
  <c r="K328" i="12"/>
  <c r="C329" i="12"/>
  <c r="D329" i="12" s="1"/>
  <c r="E329" i="12"/>
  <c r="F329" i="12"/>
  <c r="G329" i="12"/>
  <c r="I329" i="12"/>
  <c r="J329" i="12"/>
  <c r="K329" i="12"/>
  <c r="C330" i="12"/>
  <c r="D330" i="12"/>
  <c r="E330" i="12"/>
  <c r="F330" i="12"/>
  <c r="G330" i="12"/>
  <c r="H330" i="12"/>
  <c r="I330" i="12"/>
  <c r="J330" i="12"/>
  <c r="K330" i="12"/>
  <c r="C331" i="12"/>
  <c r="D331" i="12"/>
  <c r="E331" i="12"/>
  <c r="G331" i="12"/>
  <c r="H331" i="12"/>
  <c r="I331" i="12"/>
  <c r="K331" i="12"/>
  <c r="C332" i="12"/>
  <c r="E332" i="12"/>
  <c r="F332" i="12"/>
  <c r="G332" i="12"/>
  <c r="I332" i="12"/>
  <c r="J332" i="12"/>
  <c r="K332" i="12"/>
  <c r="C333" i="12"/>
  <c r="D333" i="12" s="1"/>
  <c r="E333" i="12"/>
  <c r="F333" i="12"/>
  <c r="G333" i="12"/>
  <c r="I333" i="12"/>
  <c r="J333" i="12"/>
  <c r="K333" i="12"/>
  <c r="C334" i="12"/>
  <c r="D334" i="12"/>
  <c r="E334" i="12"/>
  <c r="F334" i="12"/>
  <c r="G334" i="12"/>
  <c r="H334" i="12"/>
  <c r="I334" i="12"/>
  <c r="J334" i="12"/>
  <c r="K334" i="12"/>
  <c r="C335" i="12"/>
  <c r="D335" i="12" s="1"/>
  <c r="E335" i="12"/>
  <c r="G335" i="12"/>
  <c r="H335" i="12"/>
  <c r="I335" i="12"/>
  <c r="K335" i="12"/>
  <c r="C336" i="12"/>
  <c r="E336" i="12"/>
  <c r="G336" i="12"/>
  <c r="I336" i="12"/>
  <c r="K336" i="12"/>
  <c r="C337" i="12"/>
  <c r="D337" i="12" s="1"/>
  <c r="E337" i="12"/>
  <c r="F337" i="12"/>
  <c r="G337" i="12"/>
  <c r="I337" i="12"/>
  <c r="J337" i="12"/>
  <c r="K337" i="12"/>
  <c r="C338" i="12"/>
  <c r="D338" i="12"/>
  <c r="E338" i="12"/>
  <c r="F338" i="12"/>
  <c r="G338" i="12"/>
  <c r="H338" i="12"/>
  <c r="I338" i="12"/>
  <c r="J338" i="12"/>
  <c r="K338" i="12"/>
  <c r="C339" i="12"/>
  <c r="D339" i="12"/>
  <c r="E339" i="12"/>
  <c r="G339" i="12"/>
  <c r="H339" i="12"/>
  <c r="I339" i="12"/>
  <c r="K339" i="12"/>
  <c r="C340" i="12"/>
  <c r="E340" i="12"/>
  <c r="F340" i="12"/>
  <c r="G340" i="12"/>
  <c r="I340" i="12"/>
  <c r="J340" i="12"/>
  <c r="K340" i="12"/>
  <c r="C341" i="12"/>
  <c r="D341" i="12" s="1"/>
  <c r="E341" i="12"/>
  <c r="F341" i="12"/>
  <c r="G341" i="12"/>
  <c r="I341" i="12"/>
  <c r="J341" i="12"/>
  <c r="K341" i="12"/>
  <c r="C342" i="12"/>
  <c r="D342" i="12"/>
  <c r="E342" i="12"/>
  <c r="F342" i="12"/>
  <c r="G342" i="12"/>
  <c r="H342" i="12"/>
  <c r="I342" i="12"/>
  <c r="J342" i="12"/>
  <c r="K342" i="12"/>
  <c r="C343" i="12"/>
  <c r="D343" i="12" s="1"/>
  <c r="E343" i="12"/>
  <c r="G343" i="12"/>
  <c r="H343" i="12"/>
  <c r="I343" i="12"/>
  <c r="K343" i="12"/>
  <c r="C344" i="12"/>
  <c r="E344" i="12"/>
  <c r="G344" i="12"/>
  <c r="I344" i="12"/>
  <c r="K344" i="12"/>
  <c r="C345" i="12"/>
  <c r="D345" i="12" s="1"/>
  <c r="E345" i="12"/>
  <c r="F345" i="12"/>
  <c r="G345" i="12"/>
  <c r="I345" i="12"/>
  <c r="J345" i="12"/>
  <c r="K345" i="12"/>
  <c r="C346" i="12"/>
  <c r="D346" i="12"/>
  <c r="E346" i="12"/>
  <c r="F346" i="12"/>
  <c r="G346" i="12"/>
  <c r="H346" i="12"/>
  <c r="I346" i="12"/>
  <c r="J346" i="12"/>
  <c r="K346" i="12"/>
  <c r="C347" i="12"/>
  <c r="E347" i="12"/>
  <c r="G347" i="12"/>
  <c r="H347" i="12"/>
  <c r="I347" i="12"/>
  <c r="K347" i="12"/>
  <c r="C348" i="12"/>
  <c r="E348" i="12"/>
  <c r="F348" i="12"/>
  <c r="G348" i="12"/>
  <c r="I348" i="12"/>
  <c r="J348" i="12"/>
  <c r="K348" i="12"/>
  <c r="C349" i="12"/>
  <c r="D349" i="12" s="1"/>
  <c r="E349" i="12"/>
  <c r="F349" i="12"/>
  <c r="G349" i="12"/>
  <c r="I349" i="12"/>
  <c r="J349" i="12"/>
  <c r="K349" i="12"/>
  <c r="C350" i="12"/>
  <c r="D350" i="12"/>
  <c r="E350" i="12"/>
  <c r="F350" i="12"/>
  <c r="G350" i="12"/>
  <c r="H350" i="12"/>
  <c r="I350" i="12"/>
  <c r="J350" i="12"/>
  <c r="K350" i="12"/>
  <c r="C351" i="12"/>
  <c r="D351" i="12" s="1"/>
  <c r="E351" i="12"/>
  <c r="G351" i="12"/>
  <c r="H351" i="12"/>
  <c r="I351" i="12"/>
  <c r="K351" i="12"/>
  <c r="C352" i="12"/>
  <c r="E352" i="12"/>
  <c r="G352" i="12"/>
  <c r="I352" i="12"/>
  <c r="K352" i="12"/>
  <c r="C353" i="12"/>
  <c r="J353" i="12" s="1"/>
  <c r="E353" i="12"/>
  <c r="F353" i="12"/>
  <c r="G353" i="12"/>
  <c r="I353" i="12"/>
  <c r="K353" i="12"/>
  <c r="C354" i="12"/>
  <c r="D354" i="12"/>
  <c r="E354" i="12"/>
  <c r="F354" i="12"/>
  <c r="G354" i="12"/>
  <c r="H354" i="12"/>
  <c r="I354" i="12"/>
  <c r="J354" i="12"/>
  <c r="K354" i="12"/>
  <c r="C355" i="12"/>
  <c r="D355" i="12" s="1"/>
  <c r="E355" i="12"/>
  <c r="G355" i="12"/>
  <c r="H355" i="12"/>
  <c r="I355" i="12"/>
  <c r="K355" i="12"/>
  <c r="C356" i="12"/>
  <c r="F356" i="12" s="1"/>
  <c r="E356" i="12"/>
  <c r="G356" i="12"/>
  <c r="I356" i="12"/>
  <c r="K356" i="12"/>
  <c r="C357" i="12"/>
  <c r="J357" i="12" s="1"/>
  <c r="E357" i="12"/>
  <c r="F357" i="12"/>
  <c r="G357" i="12"/>
  <c r="I357" i="12"/>
  <c r="K357" i="12"/>
  <c r="C358" i="12"/>
  <c r="D358" i="12"/>
  <c r="E358" i="12"/>
  <c r="F358" i="12"/>
  <c r="G358" i="12"/>
  <c r="H358" i="12"/>
  <c r="I358" i="12"/>
  <c r="J358" i="12"/>
  <c r="K358" i="12"/>
  <c r="C359" i="12"/>
  <c r="D359" i="12" s="1"/>
  <c r="E359" i="12"/>
  <c r="G359" i="12"/>
  <c r="H359" i="12"/>
  <c r="I359" i="12"/>
  <c r="K359" i="12"/>
  <c r="C360" i="12"/>
  <c r="F360" i="12" s="1"/>
  <c r="E360" i="12"/>
  <c r="G360" i="12"/>
  <c r="I360" i="12"/>
  <c r="K360" i="12"/>
  <c r="C361" i="12"/>
  <c r="J361" i="12" s="1"/>
  <c r="E361" i="12"/>
  <c r="F361" i="12"/>
  <c r="G361" i="12"/>
  <c r="I361" i="12"/>
  <c r="K361" i="12"/>
  <c r="C362" i="12"/>
  <c r="D362" i="12"/>
  <c r="E362" i="12"/>
  <c r="F362" i="12"/>
  <c r="G362" i="12"/>
  <c r="H362" i="12"/>
  <c r="I362" i="12"/>
  <c r="J362" i="12"/>
  <c r="K362" i="12"/>
  <c r="C363" i="12"/>
  <c r="D363" i="12" s="1"/>
  <c r="E363" i="12"/>
  <c r="G363" i="12"/>
  <c r="H363" i="12"/>
  <c r="I363" i="12"/>
  <c r="K363" i="12"/>
  <c r="C364" i="12"/>
  <c r="E364" i="12"/>
  <c r="G364" i="12"/>
  <c r="I364" i="12"/>
  <c r="K364" i="12"/>
  <c r="C365" i="12"/>
  <c r="J365" i="12" s="1"/>
  <c r="E365" i="12"/>
  <c r="F365" i="12"/>
  <c r="G365" i="12"/>
  <c r="I365" i="12"/>
  <c r="K365" i="12"/>
  <c r="C366" i="12"/>
  <c r="D366" i="12"/>
  <c r="E366" i="12"/>
  <c r="F366" i="12"/>
  <c r="G366" i="12"/>
  <c r="H366" i="12"/>
  <c r="I366" i="12"/>
  <c r="J366" i="12"/>
  <c r="K366" i="12"/>
  <c r="C367" i="12"/>
  <c r="D367" i="12" s="1"/>
  <c r="E367" i="12"/>
  <c r="G367" i="12"/>
  <c r="H367" i="12"/>
  <c r="I367" i="12"/>
  <c r="K367" i="12"/>
  <c r="C368" i="12"/>
  <c r="E368" i="12"/>
  <c r="G368" i="12"/>
  <c r="I368" i="12"/>
  <c r="K368" i="12"/>
  <c r="C369" i="12"/>
  <c r="J369" i="12" s="1"/>
  <c r="E369" i="12"/>
  <c r="F369" i="12"/>
  <c r="G369" i="12"/>
  <c r="I369" i="12"/>
  <c r="K369" i="12"/>
  <c r="C370" i="12"/>
  <c r="D370" i="12"/>
  <c r="E370" i="12"/>
  <c r="F370" i="12"/>
  <c r="G370" i="12"/>
  <c r="H370" i="12"/>
  <c r="I370" i="12"/>
  <c r="J370" i="12"/>
  <c r="K370" i="12"/>
  <c r="C371" i="12"/>
  <c r="D371" i="12" s="1"/>
  <c r="E371" i="12"/>
  <c r="G371" i="12"/>
  <c r="H371" i="12"/>
  <c r="I371" i="12"/>
  <c r="K371" i="12"/>
  <c r="C372" i="12"/>
  <c r="E372" i="12"/>
  <c r="G372" i="12"/>
  <c r="I372" i="12"/>
  <c r="K372" i="12"/>
  <c r="C373" i="12"/>
  <c r="J373" i="12" s="1"/>
  <c r="E373" i="12"/>
  <c r="F373" i="12"/>
  <c r="G373" i="12"/>
  <c r="I373" i="12"/>
  <c r="K373" i="12"/>
  <c r="C374" i="12"/>
  <c r="D374" i="12"/>
  <c r="E374" i="12"/>
  <c r="F374" i="12"/>
  <c r="G374" i="12"/>
  <c r="H374" i="12"/>
  <c r="I374" i="12"/>
  <c r="J374" i="12"/>
  <c r="K374" i="12"/>
  <c r="C375" i="12"/>
  <c r="D375" i="12" s="1"/>
  <c r="E375" i="12"/>
  <c r="G375" i="12"/>
  <c r="H375" i="12"/>
  <c r="I375" i="12"/>
  <c r="K375" i="12"/>
  <c r="C376" i="12"/>
  <c r="F376" i="12" s="1"/>
  <c r="E376" i="12"/>
  <c r="G376" i="12"/>
  <c r="I376" i="12"/>
  <c r="K376" i="12"/>
  <c r="C377" i="12"/>
  <c r="J377" i="12" s="1"/>
  <c r="E377" i="12"/>
  <c r="F377" i="12"/>
  <c r="G377" i="12"/>
  <c r="I377" i="12"/>
  <c r="K377" i="12"/>
  <c r="C378" i="12"/>
  <c r="D378" i="12"/>
  <c r="E378" i="12"/>
  <c r="F378" i="12"/>
  <c r="G378" i="12"/>
  <c r="H378" i="12"/>
  <c r="I378" i="12"/>
  <c r="J378" i="12"/>
  <c r="K378" i="12"/>
  <c r="C379" i="12"/>
  <c r="D379" i="12" s="1"/>
  <c r="E379" i="12"/>
  <c r="G379" i="12"/>
  <c r="H379" i="12"/>
  <c r="I379" i="12"/>
  <c r="K379" i="12"/>
  <c r="C380" i="12"/>
  <c r="F380" i="12" s="1"/>
  <c r="E380" i="12"/>
  <c r="G380" i="12"/>
  <c r="I380" i="12"/>
  <c r="K380" i="12"/>
  <c r="C381" i="12"/>
  <c r="J381" i="12" s="1"/>
  <c r="E381" i="12"/>
  <c r="F381" i="12"/>
  <c r="G381" i="12"/>
  <c r="I381" i="12"/>
  <c r="K381" i="12"/>
  <c r="C382" i="12"/>
  <c r="D382" i="12"/>
  <c r="E382" i="12"/>
  <c r="F382" i="12"/>
  <c r="G382" i="12"/>
  <c r="H382" i="12"/>
  <c r="I382" i="12"/>
  <c r="J382" i="12"/>
  <c r="K382" i="12"/>
  <c r="C383" i="12"/>
  <c r="D383" i="12" s="1"/>
  <c r="E383" i="12"/>
  <c r="G383" i="12"/>
  <c r="H383" i="12"/>
  <c r="I383" i="12"/>
  <c r="K383" i="12"/>
  <c r="C384" i="12"/>
  <c r="E384" i="12"/>
  <c r="G384" i="12"/>
  <c r="I384" i="12"/>
  <c r="K384" i="12"/>
  <c r="C385" i="12"/>
  <c r="J385" i="12" s="1"/>
  <c r="E385" i="12"/>
  <c r="F385" i="12"/>
  <c r="G385" i="12"/>
  <c r="I385" i="12"/>
  <c r="K385" i="12"/>
  <c r="C386" i="12"/>
  <c r="D386" i="12"/>
  <c r="E386" i="12"/>
  <c r="F386" i="12"/>
  <c r="G386" i="12"/>
  <c r="H386" i="12"/>
  <c r="I386" i="12"/>
  <c r="J386" i="12"/>
  <c r="K386" i="12"/>
  <c r="C387" i="12"/>
  <c r="D387" i="12" s="1"/>
  <c r="E387" i="12"/>
  <c r="G387" i="12"/>
  <c r="H387" i="12"/>
  <c r="I387" i="12"/>
  <c r="K387" i="12"/>
  <c r="C388" i="12"/>
  <c r="F388" i="12" s="1"/>
  <c r="E388" i="12"/>
  <c r="G388" i="12"/>
  <c r="I388" i="12"/>
  <c r="K388" i="12"/>
  <c r="C389" i="12"/>
  <c r="J389" i="12" s="1"/>
  <c r="E389" i="12"/>
  <c r="F389" i="12"/>
  <c r="G389" i="12"/>
  <c r="I389" i="12"/>
  <c r="K389" i="12"/>
  <c r="C390" i="12"/>
  <c r="D390" i="12"/>
  <c r="E390" i="12"/>
  <c r="F390" i="12"/>
  <c r="G390" i="12"/>
  <c r="H390" i="12"/>
  <c r="I390" i="12"/>
  <c r="J390" i="12"/>
  <c r="K390" i="12"/>
  <c r="C391" i="12"/>
  <c r="D391" i="12" s="1"/>
  <c r="E391" i="12"/>
  <c r="G391" i="12"/>
  <c r="H391" i="12"/>
  <c r="I391" i="12"/>
  <c r="K391" i="12"/>
  <c r="C392" i="12"/>
  <c r="F392" i="12" s="1"/>
  <c r="E392" i="12"/>
  <c r="G392" i="12"/>
  <c r="I392" i="12"/>
  <c r="K392" i="12"/>
  <c r="C393" i="12"/>
  <c r="J393" i="12" s="1"/>
  <c r="E393" i="12"/>
  <c r="F393" i="12"/>
  <c r="G393" i="12"/>
  <c r="I393" i="12"/>
  <c r="K393" i="12"/>
  <c r="C394" i="12"/>
  <c r="D394" i="12"/>
  <c r="E394" i="12"/>
  <c r="F394" i="12"/>
  <c r="G394" i="12"/>
  <c r="H394" i="12"/>
  <c r="I394" i="12"/>
  <c r="J394" i="12"/>
  <c r="K394" i="12"/>
  <c r="C395" i="12"/>
  <c r="D395" i="12" s="1"/>
  <c r="E395" i="12"/>
  <c r="G395" i="12"/>
  <c r="H395" i="12"/>
  <c r="I395" i="12"/>
  <c r="K395" i="12"/>
  <c r="C396" i="12"/>
  <c r="F396" i="12" s="1"/>
  <c r="E396" i="12"/>
  <c r="G396" i="12"/>
  <c r="I396" i="12"/>
  <c r="K396" i="12"/>
  <c r="C397" i="12"/>
  <c r="J397" i="12" s="1"/>
  <c r="E397" i="12"/>
  <c r="F397" i="12"/>
  <c r="G397" i="12"/>
  <c r="I397" i="12"/>
  <c r="K397" i="12"/>
  <c r="C398" i="12"/>
  <c r="D398" i="12"/>
  <c r="E398" i="12"/>
  <c r="F398" i="12"/>
  <c r="G398" i="12"/>
  <c r="H398" i="12"/>
  <c r="I398" i="12"/>
  <c r="J398" i="12"/>
  <c r="K398" i="12"/>
  <c r="C399" i="12"/>
  <c r="D399" i="12" s="1"/>
  <c r="E399" i="12"/>
  <c r="G399" i="12"/>
  <c r="H399" i="12"/>
  <c r="I399" i="12"/>
  <c r="K399" i="12"/>
  <c r="C400" i="12"/>
  <c r="E400" i="12"/>
  <c r="G400" i="12"/>
  <c r="I400" i="12"/>
  <c r="K400" i="12"/>
  <c r="C401" i="12"/>
  <c r="J401" i="12" s="1"/>
  <c r="E401" i="12"/>
  <c r="F401" i="12"/>
  <c r="G401" i="12"/>
  <c r="I401" i="12"/>
  <c r="K401" i="12"/>
  <c r="C402" i="12"/>
  <c r="D402" i="12"/>
  <c r="E402" i="12"/>
  <c r="F402" i="12"/>
  <c r="G402" i="12"/>
  <c r="H402" i="12"/>
  <c r="I402" i="12"/>
  <c r="J402" i="12"/>
  <c r="K402" i="12"/>
  <c r="C403" i="12"/>
  <c r="F403" i="12" s="1"/>
  <c r="E403" i="12"/>
  <c r="G403" i="12"/>
  <c r="H403" i="12"/>
  <c r="I403" i="12"/>
  <c r="J403" i="12"/>
  <c r="K403" i="12"/>
  <c r="C404" i="12"/>
  <c r="D404" i="12" s="1"/>
  <c r="E404" i="12"/>
  <c r="F404" i="12"/>
  <c r="G404" i="12"/>
  <c r="I404" i="12"/>
  <c r="J404" i="12"/>
  <c r="K404" i="12"/>
  <c r="C405" i="12"/>
  <c r="D405" i="12"/>
  <c r="E405" i="12"/>
  <c r="F405" i="12"/>
  <c r="G405" i="12"/>
  <c r="H405" i="12"/>
  <c r="I405" i="12"/>
  <c r="J405" i="12"/>
  <c r="K405" i="12"/>
  <c r="C406" i="12"/>
  <c r="D406" i="12"/>
  <c r="E406" i="12"/>
  <c r="G406" i="12"/>
  <c r="H406" i="12"/>
  <c r="I406" i="12"/>
  <c r="K406" i="12"/>
  <c r="C407" i="12"/>
  <c r="F407" i="12" s="1"/>
  <c r="E407" i="12"/>
  <c r="G407" i="12"/>
  <c r="I407" i="12"/>
  <c r="K407" i="12"/>
  <c r="C408" i="12"/>
  <c r="D408" i="12" s="1"/>
  <c r="E408" i="12"/>
  <c r="F408" i="12"/>
  <c r="G408" i="12"/>
  <c r="I408" i="12"/>
  <c r="J408" i="12"/>
  <c r="K408" i="12"/>
  <c r="C409" i="12"/>
  <c r="D409" i="12"/>
  <c r="E409" i="12"/>
  <c r="F409" i="12"/>
  <c r="G409" i="12"/>
  <c r="H409" i="12"/>
  <c r="I409" i="12"/>
  <c r="J409" i="12"/>
  <c r="K409" i="12"/>
  <c r="C410" i="12"/>
  <c r="D410" i="12"/>
  <c r="E410" i="12"/>
  <c r="G410" i="12"/>
  <c r="H410" i="12"/>
  <c r="I410" i="12"/>
  <c r="K410" i="12"/>
  <c r="C411" i="12"/>
  <c r="E411" i="12"/>
  <c r="F411" i="12"/>
  <c r="G411" i="12"/>
  <c r="I411" i="12"/>
  <c r="J411" i="12"/>
  <c r="K411" i="12"/>
  <c r="C412" i="12"/>
  <c r="D412" i="12" s="1"/>
  <c r="E412" i="12"/>
  <c r="F412" i="12"/>
  <c r="G412" i="12"/>
  <c r="I412" i="12"/>
  <c r="J412" i="12"/>
  <c r="K412" i="12"/>
  <c r="C413" i="12"/>
  <c r="D413" i="12"/>
  <c r="E413" i="12"/>
  <c r="F413" i="12"/>
  <c r="G413" i="12"/>
  <c r="H413" i="12"/>
  <c r="I413" i="12"/>
  <c r="J413" i="12"/>
  <c r="K413" i="12"/>
  <c r="C414" i="12"/>
  <c r="D414" i="12"/>
  <c r="E414" i="12"/>
  <c r="G414" i="12"/>
  <c r="H414" i="12"/>
  <c r="I414" i="12"/>
  <c r="K414" i="12"/>
  <c r="C415" i="12"/>
  <c r="F415" i="12" s="1"/>
  <c r="E415" i="12"/>
  <c r="G415" i="12"/>
  <c r="I415" i="12"/>
  <c r="K415" i="12"/>
  <c r="C416" i="12"/>
  <c r="D416" i="12" s="1"/>
  <c r="E416" i="12"/>
  <c r="F416" i="12"/>
  <c r="G416" i="12"/>
  <c r="I416" i="12"/>
  <c r="J416" i="12"/>
  <c r="K416" i="12"/>
  <c r="C417" i="12"/>
  <c r="D417" i="12"/>
  <c r="E417" i="12"/>
  <c r="F417" i="12"/>
  <c r="G417" i="12"/>
  <c r="H417" i="12"/>
  <c r="I417" i="12"/>
  <c r="J417" i="12"/>
  <c r="K417" i="12"/>
  <c r="C418" i="12"/>
  <c r="H418" i="12" s="1"/>
  <c r="D418" i="12"/>
  <c r="E418" i="12"/>
  <c r="G418" i="12"/>
  <c r="I418" i="12"/>
  <c r="K418" i="12"/>
  <c r="C419" i="12"/>
  <c r="E419" i="12"/>
  <c r="F419" i="12"/>
  <c r="G419" i="12"/>
  <c r="I419" i="12"/>
  <c r="J419" i="12"/>
  <c r="K419" i="12"/>
  <c r="C420" i="12"/>
  <c r="D420" i="12" s="1"/>
  <c r="E420" i="12"/>
  <c r="F420" i="12"/>
  <c r="G420" i="12"/>
  <c r="I420" i="12"/>
  <c r="J420" i="12"/>
  <c r="K420" i="12"/>
  <c r="C421" i="12"/>
  <c r="D421" i="12"/>
  <c r="E421" i="12"/>
  <c r="F421" i="12"/>
  <c r="G421" i="12"/>
  <c r="H421" i="12"/>
  <c r="I421" i="12"/>
  <c r="J421" i="12"/>
  <c r="K421" i="12"/>
  <c r="C422" i="12"/>
  <c r="D422" i="12"/>
  <c r="E422" i="12"/>
  <c r="G422" i="12"/>
  <c r="H422" i="12"/>
  <c r="I422" i="12"/>
  <c r="K422" i="12"/>
  <c r="C423" i="12"/>
  <c r="F423" i="12" s="1"/>
  <c r="E423" i="12"/>
  <c r="G423" i="12"/>
  <c r="I423" i="12"/>
  <c r="K423" i="12"/>
  <c r="C424" i="12"/>
  <c r="D424" i="12" s="1"/>
  <c r="E424" i="12"/>
  <c r="F424" i="12"/>
  <c r="G424" i="12"/>
  <c r="I424" i="12"/>
  <c r="J424" i="12"/>
  <c r="K424" i="12"/>
  <c r="C425" i="12"/>
  <c r="D425" i="12"/>
  <c r="E425" i="12"/>
  <c r="F425" i="12"/>
  <c r="G425" i="12"/>
  <c r="H425" i="12"/>
  <c r="I425" i="12"/>
  <c r="J425" i="12"/>
  <c r="K425" i="12"/>
  <c r="C426" i="12"/>
  <c r="D426" i="12"/>
  <c r="E426" i="12"/>
  <c r="G426" i="12"/>
  <c r="I426" i="12"/>
  <c r="K426" i="12"/>
  <c r="C427" i="12"/>
  <c r="E427" i="12"/>
  <c r="F427" i="12"/>
  <c r="G427" i="12"/>
  <c r="I427" i="12"/>
  <c r="J427" i="12"/>
  <c r="K427" i="12"/>
  <c r="C428" i="12"/>
  <c r="D428" i="12" s="1"/>
  <c r="E428" i="12"/>
  <c r="F428" i="12"/>
  <c r="G428" i="12"/>
  <c r="I428" i="12"/>
  <c r="J428" i="12"/>
  <c r="K428" i="12"/>
  <c r="C429" i="12"/>
  <c r="D429" i="12"/>
  <c r="E429" i="12"/>
  <c r="F429" i="12"/>
  <c r="G429" i="12"/>
  <c r="H429" i="12"/>
  <c r="I429" i="12"/>
  <c r="J429" i="12"/>
  <c r="K429" i="12"/>
  <c r="C430" i="12"/>
  <c r="D430" i="12"/>
  <c r="E430" i="12"/>
  <c r="G430" i="12"/>
  <c r="H430" i="12"/>
  <c r="I430" i="12"/>
  <c r="K430" i="12"/>
  <c r="C431" i="12"/>
  <c r="E431" i="12"/>
  <c r="G431" i="12"/>
  <c r="I431" i="12"/>
  <c r="K431" i="12"/>
  <c r="C432" i="12"/>
  <c r="D432" i="12" s="1"/>
  <c r="E432" i="12"/>
  <c r="F432" i="12"/>
  <c r="G432" i="12"/>
  <c r="I432" i="12"/>
  <c r="J432" i="12"/>
  <c r="K432" i="12"/>
  <c r="C433" i="12"/>
  <c r="D433" i="12"/>
  <c r="E433" i="12"/>
  <c r="F433" i="12"/>
  <c r="G433" i="12"/>
  <c r="H433" i="12"/>
  <c r="I433" i="12"/>
  <c r="J433" i="12"/>
  <c r="K433" i="12"/>
  <c r="C434" i="12"/>
  <c r="D434" i="12"/>
  <c r="E434" i="12"/>
  <c r="G434" i="12"/>
  <c r="I434" i="12"/>
  <c r="K434" i="12"/>
  <c r="C435" i="12"/>
  <c r="E435" i="12"/>
  <c r="F435" i="12"/>
  <c r="G435" i="12"/>
  <c r="I435" i="12"/>
  <c r="J435" i="12"/>
  <c r="K435" i="12"/>
  <c r="C436" i="12"/>
  <c r="D436" i="12" s="1"/>
  <c r="E436" i="12"/>
  <c r="F436" i="12"/>
  <c r="G436" i="12"/>
  <c r="I436" i="12"/>
  <c r="J436" i="12"/>
  <c r="K436" i="12"/>
  <c r="C437" i="12"/>
  <c r="D437" i="12"/>
  <c r="E437" i="12"/>
  <c r="F437" i="12"/>
  <c r="G437" i="12"/>
  <c r="H437" i="12"/>
  <c r="I437" i="12"/>
  <c r="J437" i="12"/>
  <c r="K437" i="12"/>
  <c r="C438" i="12"/>
  <c r="D438" i="12"/>
  <c r="E438" i="12"/>
  <c r="G438" i="12"/>
  <c r="H438" i="12"/>
  <c r="I438" i="12"/>
  <c r="K438" i="12"/>
  <c r="C439" i="12"/>
  <c r="F439" i="12" s="1"/>
  <c r="E439" i="12"/>
  <c r="G439" i="12"/>
  <c r="I439" i="12"/>
  <c r="K439" i="12"/>
  <c r="C440" i="12"/>
  <c r="D440" i="12" s="1"/>
  <c r="E440" i="12"/>
  <c r="F440" i="12"/>
  <c r="G440" i="12"/>
  <c r="I440" i="12"/>
  <c r="J440" i="12"/>
  <c r="K440" i="12"/>
  <c r="C441" i="12"/>
  <c r="D441" i="12"/>
  <c r="E441" i="12"/>
  <c r="F441" i="12"/>
  <c r="G441" i="12"/>
  <c r="H441" i="12"/>
  <c r="I441" i="12"/>
  <c r="J441" i="12"/>
  <c r="K441" i="12"/>
  <c r="C442" i="12"/>
  <c r="D442" i="12"/>
  <c r="E442" i="12"/>
  <c r="G442" i="12"/>
  <c r="H442" i="12"/>
  <c r="I442" i="12"/>
  <c r="K442" i="12"/>
  <c r="C443" i="12"/>
  <c r="E443" i="12"/>
  <c r="F443" i="12"/>
  <c r="G443" i="12"/>
  <c r="I443" i="12"/>
  <c r="J443" i="12"/>
  <c r="K443" i="12"/>
  <c r="C444" i="12"/>
  <c r="D444" i="12" s="1"/>
  <c r="E444" i="12"/>
  <c r="F444" i="12"/>
  <c r="G444" i="12"/>
  <c r="I444" i="12"/>
  <c r="J444" i="12"/>
  <c r="K444" i="12"/>
  <c r="C445" i="12"/>
  <c r="D445" i="12"/>
  <c r="E445" i="12"/>
  <c r="F445" i="12"/>
  <c r="G445" i="12"/>
  <c r="H445" i="12"/>
  <c r="I445" i="12"/>
  <c r="J445" i="12"/>
  <c r="K445" i="12"/>
  <c r="C446" i="12"/>
  <c r="D446" i="12"/>
  <c r="E446" i="12"/>
  <c r="G446" i="12"/>
  <c r="H446" i="12"/>
  <c r="I446" i="12"/>
  <c r="K446" i="12"/>
  <c r="C447" i="12"/>
  <c r="E447" i="12"/>
  <c r="G447" i="12"/>
  <c r="I447" i="12"/>
  <c r="K447" i="12"/>
  <c r="C448" i="12"/>
  <c r="D448" i="12" s="1"/>
  <c r="E448" i="12"/>
  <c r="F448" i="12"/>
  <c r="G448" i="12"/>
  <c r="I448" i="12"/>
  <c r="J448" i="12"/>
  <c r="K448" i="12"/>
  <c r="C449" i="12"/>
  <c r="D449" i="12"/>
  <c r="E449" i="12"/>
  <c r="F449" i="12"/>
  <c r="G449" i="12"/>
  <c r="H449" i="12"/>
  <c r="I449" i="12"/>
  <c r="J449" i="12"/>
  <c r="K449" i="12"/>
  <c r="C450" i="12"/>
  <c r="D450" i="12"/>
  <c r="E450" i="12"/>
  <c r="G450" i="12"/>
  <c r="H450" i="12"/>
  <c r="I450" i="12"/>
  <c r="K450" i="12"/>
  <c r="C451" i="12"/>
  <c r="E451" i="12"/>
  <c r="F451" i="12"/>
  <c r="G451" i="12"/>
  <c r="I451" i="12"/>
  <c r="J451" i="12"/>
  <c r="K451" i="12"/>
  <c r="C452" i="12"/>
  <c r="D452" i="12" s="1"/>
  <c r="E452" i="12"/>
  <c r="F452" i="12"/>
  <c r="G452" i="12"/>
  <c r="I452" i="12"/>
  <c r="J452" i="12"/>
  <c r="K452" i="12"/>
  <c r="C453" i="12"/>
  <c r="D453" i="12"/>
  <c r="E453" i="12"/>
  <c r="F453" i="12"/>
  <c r="G453" i="12"/>
  <c r="H453" i="12"/>
  <c r="I453" i="12"/>
  <c r="J453" i="12"/>
  <c r="K453" i="12"/>
  <c r="C454" i="12"/>
  <c r="D454" i="12"/>
  <c r="E454" i="12"/>
  <c r="G454" i="12"/>
  <c r="H454" i="12"/>
  <c r="I454" i="12"/>
  <c r="K454" i="12"/>
  <c r="C455" i="12"/>
  <c r="E455" i="12"/>
  <c r="G455" i="12"/>
  <c r="I455" i="12"/>
  <c r="K455" i="12"/>
  <c r="C456" i="12"/>
  <c r="D456" i="12" s="1"/>
  <c r="E456" i="12"/>
  <c r="F456" i="12"/>
  <c r="G456" i="12"/>
  <c r="I456" i="12"/>
  <c r="J456" i="12"/>
  <c r="K456" i="12"/>
  <c r="C457" i="12"/>
  <c r="D457" i="12"/>
  <c r="E457" i="12"/>
  <c r="F457" i="12"/>
  <c r="G457" i="12"/>
  <c r="H457" i="12"/>
  <c r="I457" i="12"/>
  <c r="J457" i="12"/>
  <c r="K457" i="12"/>
  <c r="C458" i="12"/>
  <c r="H458" i="12" s="1"/>
  <c r="D458" i="12"/>
  <c r="E458" i="12"/>
  <c r="G458" i="12"/>
  <c r="I458" i="12"/>
  <c r="K458" i="12"/>
  <c r="C459" i="12"/>
  <c r="D459" i="12" s="1"/>
  <c r="E459" i="12"/>
  <c r="F459" i="12"/>
  <c r="G459" i="12"/>
  <c r="H459" i="12"/>
  <c r="I459" i="12"/>
  <c r="J459" i="12"/>
  <c r="K459" i="12"/>
  <c r="C460" i="12"/>
  <c r="E460" i="12"/>
  <c r="F460" i="12"/>
  <c r="G460" i="12"/>
  <c r="I460" i="12"/>
  <c r="J460" i="12"/>
  <c r="K460" i="12"/>
  <c r="C461" i="12"/>
  <c r="D461" i="12"/>
  <c r="E461" i="12"/>
  <c r="F461" i="12"/>
  <c r="G461" i="12"/>
  <c r="H461" i="12"/>
  <c r="I461" i="12"/>
  <c r="J461" i="12"/>
  <c r="K461" i="12"/>
  <c r="C462" i="12"/>
  <c r="D462" i="12"/>
  <c r="E462" i="12"/>
  <c r="G462" i="12"/>
  <c r="H462" i="12"/>
  <c r="I462" i="12"/>
  <c r="K462" i="12"/>
  <c r="C463" i="12"/>
  <c r="D463" i="12"/>
  <c r="E463" i="12"/>
  <c r="F463" i="12"/>
  <c r="G463" i="12"/>
  <c r="H463" i="12"/>
  <c r="I463" i="12"/>
  <c r="J463" i="12"/>
  <c r="K463" i="12"/>
  <c r="C464" i="12"/>
  <c r="E464" i="12"/>
  <c r="F464" i="12"/>
  <c r="G464" i="12"/>
  <c r="I464" i="12"/>
  <c r="J464" i="12"/>
  <c r="K464" i="12"/>
  <c r="C465" i="12"/>
  <c r="D465" i="12"/>
  <c r="E465" i="12"/>
  <c r="F465" i="12"/>
  <c r="G465" i="12"/>
  <c r="H465" i="12"/>
  <c r="I465" i="12"/>
  <c r="J465" i="12"/>
  <c r="K465" i="12"/>
  <c r="C466" i="12"/>
  <c r="D466" i="12"/>
  <c r="E466" i="12"/>
  <c r="G466" i="12"/>
  <c r="H466" i="12"/>
  <c r="I466" i="12"/>
  <c r="K466" i="12"/>
  <c r="C467" i="12"/>
  <c r="D467" i="12"/>
  <c r="E467" i="12"/>
  <c r="F467" i="12"/>
  <c r="G467" i="12"/>
  <c r="H467" i="12"/>
  <c r="I467" i="12"/>
  <c r="J467" i="12"/>
  <c r="K467" i="12"/>
  <c r="C468" i="12"/>
  <c r="E468" i="12"/>
  <c r="F468" i="12"/>
  <c r="G468" i="12"/>
  <c r="I468" i="12"/>
  <c r="J468" i="12"/>
  <c r="K468" i="12"/>
  <c r="C469" i="12"/>
  <c r="D469" i="12"/>
  <c r="E469" i="12"/>
  <c r="F469" i="12"/>
  <c r="G469" i="12"/>
  <c r="H469" i="12"/>
  <c r="I469" i="12"/>
  <c r="J469" i="12"/>
  <c r="K469" i="12"/>
  <c r="C470" i="12"/>
  <c r="D470" i="12"/>
  <c r="E470" i="12"/>
  <c r="G470" i="12"/>
  <c r="H470" i="12"/>
  <c r="I470" i="12"/>
  <c r="K470" i="12"/>
  <c r="C471" i="12"/>
  <c r="D471" i="12"/>
  <c r="E471" i="12"/>
  <c r="F471" i="12"/>
  <c r="G471" i="12"/>
  <c r="H471" i="12"/>
  <c r="I471" i="12"/>
  <c r="J471" i="12"/>
  <c r="K471" i="12"/>
  <c r="C472" i="12"/>
  <c r="E472" i="12"/>
  <c r="F472" i="12"/>
  <c r="G472" i="12"/>
  <c r="I472" i="12"/>
  <c r="J472" i="12"/>
  <c r="K472" i="12"/>
  <c r="C473" i="12"/>
  <c r="D473" i="12"/>
  <c r="E473" i="12"/>
  <c r="F473" i="12"/>
  <c r="G473" i="12"/>
  <c r="H473" i="12"/>
  <c r="I473" i="12"/>
  <c r="J473" i="12"/>
  <c r="K473" i="12"/>
  <c r="C474" i="12"/>
  <c r="D474" i="12"/>
  <c r="E474" i="12"/>
  <c r="G474" i="12"/>
  <c r="I474" i="12"/>
  <c r="K474" i="12"/>
  <c r="C475" i="12"/>
  <c r="D475" i="12"/>
  <c r="E475" i="12"/>
  <c r="F475" i="12"/>
  <c r="G475" i="12"/>
  <c r="H475" i="12"/>
  <c r="I475" i="12"/>
  <c r="J475" i="12"/>
  <c r="K475" i="12"/>
  <c r="C476" i="12"/>
  <c r="E476" i="12"/>
  <c r="F476" i="12"/>
  <c r="G476" i="12"/>
  <c r="I476" i="12"/>
  <c r="J476" i="12"/>
  <c r="K476" i="12"/>
  <c r="C477" i="12"/>
  <c r="D477" i="12"/>
  <c r="E477" i="12"/>
  <c r="F477" i="12"/>
  <c r="G477" i="12"/>
  <c r="H477" i="12"/>
  <c r="I477" i="12"/>
  <c r="J477" i="12"/>
  <c r="K477" i="12"/>
  <c r="C478" i="12"/>
  <c r="D478" i="12"/>
  <c r="E478" i="12"/>
  <c r="G478" i="12"/>
  <c r="H478" i="12"/>
  <c r="I478" i="12"/>
  <c r="K478" i="12"/>
  <c r="C479" i="12"/>
  <c r="D479" i="12"/>
  <c r="E479" i="12"/>
  <c r="F479" i="12"/>
  <c r="G479" i="12"/>
  <c r="H479" i="12"/>
  <c r="I479" i="12"/>
  <c r="J479" i="12"/>
  <c r="K479" i="12"/>
  <c r="C480" i="12"/>
  <c r="E480" i="12"/>
  <c r="F480" i="12"/>
  <c r="G480" i="12"/>
  <c r="I480" i="12"/>
  <c r="J480" i="12"/>
  <c r="K480" i="12"/>
  <c r="C481" i="12"/>
  <c r="D481" i="12"/>
  <c r="E481" i="12"/>
  <c r="F481" i="12"/>
  <c r="G481" i="12"/>
  <c r="H481" i="12"/>
  <c r="I481" i="12"/>
  <c r="J481" i="12"/>
  <c r="K481" i="12"/>
  <c r="C482" i="12"/>
  <c r="D482" i="12"/>
  <c r="E482" i="12"/>
  <c r="G482" i="12"/>
  <c r="H482" i="12"/>
  <c r="I482" i="12"/>
  <c r="K482" i="12"/>
  <c r="C483" i="12"/>
  <c r="D483" i="12"/>
  <c r="E483" i="12"/>
  <c r="F483" i="12"/>
  <c r="G483" i="12"/>
  <c r="H483" i="12"/>
  <c r="I483" i="12"/>
  <c r="J483" i="12"/>
  <c r="K483" i="12"/>
  <c r="C484" i="12"/>
  <c r="E484" i="12"/>
  <c r="F484" i="12"/>
  <c r="G484" i="12"/>
  <c r="I484" i="12"/>
  <c r="J484" i="12"/>
  <c r="K484" i="12"/>
  <c r="C485" i="12"/>
  <c r="D485" i="12"/>
  <c r="E485" i="12"/>
  <c r="F485" i="12"/>
  <c r="G485" i="12"/>
  <c r="H485" i="12"/>
  <c r="I485" i="12"/>
  <c r="J485" i="12"/>
  <c r="K485" i="12"/>
  <c r="C486" i="12"/>
  <c r="D486" i="12"/>
  <c r="E486" i="12"/>
  <c r="G486" i="12"/>
  <c r="I486" i="12"/>
  <c r="K486" i="12"/>
  <c r="C487" i="12"/>
  <c r="D487" i="12"/>
  <c r="E487" i="12"/>
  <c r="F487" i="12"/>
  <c r="G487" i="12"/>
  <c r="H487" i="12"/>
  <c r="I487" i="12"/>
  <c r="J487" i="12"/>
  <c r="K487" i="12"/>
  <c r="C488" i="12"/>
  <c r="E488" i="12"/>
  <c r="F488" i="12"/>
  <c r="G488" i="12"/>
  <c r="I488" i="12"/>
  <c r="J488" i="12"/>
  <c r="K488" i="12"/>
  <c r="C489" i="12"/>
  <c r="D489" i="12"/>
  <c r="E489" i="12"/>
  <c r="F489" i="12"/>
  <c r="G489" i="12"/>
  <c r="H489" i="12"/>
  <c r="I489" i="12"/>
  <c r="J489" i="12"/>
  <c r="K489" i="12"/>
  <c r="C490" i="12"/>
  <c r="D490" i="12"/>
  <c r="E490" i="12"/>
  <c r="G490" i="12"/>
  <c r="I490" i="12"/>
  <c r="K490" i="12"/>
  <c r="C491" i="12"/>
  <c r="D491" i="12"/>
  <c r="E491" i="12"/>
  <c r="F491" i="12"/>
  <c r="G491" i="12"/>
  <c r="H491" i="12"/>
  <c r="I491" i="12"/>
  <c r="J491" i="12"/>
  <c r="K491" i="12"/>
  <c r="C492" i="12"/>
  <c r="E492" i="12"/>
  <c r="F492" i="12"/>
  <c r="G492" i="12"/>
  <c r="I492" i="12"/>
  <c r="J492" i="12"/>
  <c r="K492" i="12"/>
  <c r="C493" i="12"/>
  <c r="D493" i="12"/>
  <c r="E493" i="12"/>
  <c r="F493" i="12"/>
  <c r="G493" i="12"/>
  <c r="H493" i="12"/>
  <c r="I493" i="12"/>
  <c r="J493" i="12"/>
  <c r="K493" i="12"/>
  <c r="C494" i="12"/>
  <c r="D494" i="12"/>
  <c r="E494" i="12"/>
  <c r="G494" i="12"/>
  <c r="I494" i="12"/>
  <c r="K494" i="12"/>
  <c r="C495" i="12"/>
  <c r="D495" i="12"/>
  <c r="E495" i="12"/>
  <c r="F495" i="12"/>
  <c r="G495" i="12"/>
  <c r="H495" i="12"/>
  <c r="I495" i="12"/>
  <c r="J495" i="12"/>
  <c r="K495" i="12"/>
  <c r="C496" i="12"/>
  <c r="E496" i="12"/>
  <c r="F496" i="12"/>
  <c r="G496" i="12"/>
  <c r="I496" i="12"/>
  <c r="J496" i="12"/>
  <c r="K496" i="12"/>
  <c r="C497" i="12"/>
  <c r="D497" i="12"/>
  <c r="E497" i="12"/>
  <c r="F497" i="12"/>
  <c r="G497" i="12"/>
  <c r="H497" i="12"/>
  <c r="I497" i="12"/>
  <c r="J497" i="12"/>
  <c r="K497" i="12"/>
  <c r="C498" i="12"/>
  <c r="D498" i="12"/>
  <c r="E498" i="12"/>
  <c r="G498" i="12"/>
  <c r="I498" i="12"/>
  <c r="K498" i="12"/>
  <c r="C499" i="12"/>
  <c r="D499" i="12"/>
  <c r="E499" i="12"/>
  <c r="F499" i="12"/>
  <c r="G499" i="12"/>
  <c r="H499" i="12"/>
  <c r="I499" i="12"/>
  <c r="J499" i="12"/>
  <c r="K499" i="12"/>
  <c r="C500" i="12"/>
  <c r="E500" i="12"/>
  <c r="F500" i="12"/>
  <c r="G500" i="12"/>
  <c r="I500" i="12"/>
  <c r="J500" i="12"/>
  <c r="K500" i="12"/>
  <c r="C501" i="12"/>
  <c r="D501" i="12"/>
  <c r="E501" i="12"/>
  <c r="F501" i="12"/>
  <c r="G501" i="12"/>
  <c r="H501" i="12"/>
  <c r="I501" i="12"/>
  <c r="J501" i="12"/>
  <c r="K501" i="12"/>
  <c r="C502" i="12"/>
  <c r="D502" i="12"/>
  <c r="E502" i="12"/>
  <c r="G502" i="12"/>
  <c r="I502" i="12"/>
  <c r="K502" i="12"/>
  <c r="C503" i="12"/>
  <c r="D503" i="12"/>
  <c r="E503" i="12"/>
  <c r="F503" i="12"/>
  <c r="G503" i="12"/>
  <c r="H503" i="12"/>
  <c r="I503" i="12"/>
  <c r="J503" i="12"/>
  <c r="K503" i="12"/>
  <c r="C504" i="12"/>
  <c r="E504" i="12"/>
  <c r="F504" i="12"/>
  <c r="G504" i="12"/>
  <c r="I504" i="12"/>
  <c r="J504" i="12"/>
  <c r="K504" i="12"/>
  <c r="C505" i="12"/>
  <c r="D505" i="12"/>
  <c r="E505" i="12"/>
  <c r="F505" i="12"/>
  <c r="G505" i="12"/>
  <c r="H505" i="12"/>
  <c r="I505" i="12"/>
  <c r="J505" i="12"/>
  <c r="K505" i="12"/>
  <c r="C506" i="12"/>
  <c r="D506" i="12"/>
  <c r="E506" i="12"/>
  <c r="G506" i="12"/>
  <c r="I506" i="12"/>
  <c r="K506" i="12"/>
  <c r="C507" i="12"/>
  <c r="D507" i="12"/>
  <c r="E507" i="12"/>
  <c r="F507" i="12"/>
  <c r="G507" i="12"/>
  <c r="H507" i="12"/>
  <c r="I507" i="12"/>
  <c r="J507" i="12"/>
  <c r="K507" i="12"/>
  <c r="C508" i="12"/>
  <c r="E508" i="12"/>
  <c r="F508" i="12"/>
  <c r="G508" i="12"/>
  <c r="I508" i="12"/>
  <c r="J508" i="12"/>
  <c r="K508" i="12"/>
  <c r="C509" i="12"/>
  <c r="D509" i="12"/>
  <c r="E509" i="12"/>
  <c r="F509" i="12"/>
  <c r="G509" i="12"/>
  <c r="H509" i="12"/>
  <c r="I509" i="12"/>
  <c r="J509" i="12"/>
  <c r="K509" i="12"/>
  <c r="C510" i="12"/>
  <c r="D510" i="12"/>
  <c r="E510" i="12"/>
  <c r="G510" i="12"/>
  <c r="I510" i="12"/>
  <c r="K510" i="12"/>
  <c r="C511" i="12"/>
  <c r="D511" i="12"/>
  <c r="E511" i="12"/>
  <c r="F511" i="12"/>
  <c r="G511" i="12"/>
  <c r="H511" i="12"/>
  <c r="I511" i="12"/>
  <c r="J511" i="12"/>
  <c r="K511" i="12"/>
  <c r="C512" i="12"/>
  <c r="E512" i="12"/>
  <c r="F512" i="12"/>
  <c r="G512" i="12"/>
  <c r="I512" i="12"/>
  <c r="J512" i="12"/>
  <c r="K512" i="12"/>
  <c r="C513" i="12"/>
  <c r="D513" i="12"/>
  <c r="E513" i="12"/>
  <c r="F513" i="12"/>
  <c r="G513" i="12"/>
  <c r="H513" i="12"/>
  <c r="I513" i="12"/>
  <c r="J513" i="12"/>
  <c r="K513" i="12"/>
  <c r="C514" i="12"/>
  <c r="D514" i="12"/>
  <c r="E514" i="12"/>
  <c r="G514" i="12"/>
  <c r="I514" i="12"/>
  <c r="K514" i="12"/>
  <c r="C515" i="12"/>
  <c r="D515" i="12"/>
  <c r="E515" i="12"/>
  <c r="F515" i="12"/>
  <c r="G515" i="12"/>
  <c r="H515" i="12"/>
  <c r="I515" i="12"/>
  <c r="J515" i="12"/>
  <c r="K515" i="12"/>
  <c r="C516" i="12"/>
  <c r="E516" i="12"/>
  <c r="F516" i="12"/>
  <c r="G516" i="12"/>
  <c r="I516" i="12"/>
  <c r="J516" i="12"/>
  <c r="K516" i="12"/>
  <c r="C517" i="12"/>
  <c r="D517" i="12"/>
  <c r="E517" i="12"/>
  <c r="F517" i="12"/>
  <c r="G517" i="12"/>
  <c r="H517" i="12"/>
  <c r="I517" i="12"/>
  <c r="J517" i="12"/>
  <c r="K517" i="12"/>
  <c r="C518" i="12"/>
  <c r="D518" i="12"/>
  <c r="E518" i="12"/>
  <c r="G518" i="12"/>
  <c r="H518" i="12"/>
  <c r="I518" i="12"/>
  <c r="K518" i="12"/>
  <c r="C519" i="12"/>
  <c r="D519" i="12"/>
  <c r="E519" i="12"/>
  <c r="F519" i="12"/>
  <c r="G519" i="12"/>
  <c r="H519" i="12"/>
  <c r="I519" i="12"/>
  <c r="J519" i="12"/>
  <c r="K519" i="12"/>
  <c r="C520" i="12"/>
  <c r="E520" i="12"/>
  <c r="F520" i="12"/>
  <c r="G520" i="12"/>
  <c r="I520" i="12"/>
  <c r="J520" i="12"/>
  <c r="K520" i="12"/>
  <c r="C521" i="12"/>
  <c r="D521" i="12"/>
  <c r="E521" i="12"/>
  <c r="F521" i="12"/>
  <c r="G521" i="12"/>
  <c r="H521" i="12"/>
  <c r="I521" i="12"/>
  <c r="J521" i="12"/>
  <c r="K521" i="12"/>
  <c r="C522" i="12"/>
  <c r="D522" i="12"/>
  <c r="E522" i="12"/>
  <c r="G522" i="12"/>
  <c r="H522" i="12"/>
  <c r="I522" i="12"/>
  <c r="K522" i="12"/>
  <c r="C523" i="12"/>
  <c r="D523" i="12"/>
  <c r="E523" i="12"/>
  <c r="F523" i="12"/>
  <c r="G523" i="12"/>
  <c r="H523" i="12"/>
  <c r="I523" i="12"/>
  <c r="J523" i="12"/>
  <c r="K523" i="12"/>
  <c r="C524" i="12"/>
  <c r="E524" i="12"/>
  <c r="F524" i="12"/>
  <c r="G524" i="12"/>
  <c r="I524" i="12"/>
  <c r="J524" i="12"/>
  <c r="K524" i="12"/>
  <c r="C525" i="12"/>
  <c r="D525" i="12"/>
  <c r="E525" i="12"/>
  <c r="F525" i="12"/>
  <c r="G525" i="12"/>
  <c r="H525" i="12"/>
  <c r="I525" i="12"/>
  <c r="J525" i="12"/>
  <c r="K525" i="12"/>
  <c r="C526" i="12"/>
  <c r="D526" i="12"/>
  <c r="E526" i="12"/>
  <c r="G526" i="12"/>
  <c r="H526" i="12"/>
  <c r="I526" i="12"/>
  <c r="K526" i="12"/>
  <c r="C527" i="12"/>
  <c r="D527" i="12"/>
  <c r="E527" i="12"/>
  <c r="F527" i="12"/>
  <c r="G527" i="12"/>
  <c r="H527" i="12"/>
  <c r="I527" i="12"/>
  <c r="J527" i="12"/>
  <c r="K527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53" i="12"/>
  <c r="C63" i="12"/>
  <c r="C61" i="12"/>
  <c r="C58" i="12"/>
  <c r="C60" i="12"/>
  <c r="D455" i="12" l="1"/>
  <c r="H455" i="12"/>
  <c r="D447" i="12"/>
  <c r="H447" i="12"/>
  <c r="D431" i="12"/>
  <c r="H431" i="12"/>
  <c r="D400" i="12"/>
  <c r="H400" i="12"/>
  <c r="D384" i="12"/>
  <c r="H384" i="12"/>
  <c r="D372" i="12"/>
  <c r="H372" i="12"/>
  <c r="D368" i="12"/>
  <c r="H368" i="12"/>
  <c r="D364" i="12"/>
  <c r="H364" i="12"/>
  <c r="D352" i="12"/>
  <c r="H352" i="12"/>
  <c r="D320" i="12"/>
  <c r="H320" i="12"/>
  <c r="J320" i="12"/>
  <c r="F320" i="12"/>
  <c r="F261" i="12"/>
  <c r="J261" i="12"/>
  <c r="D261" i="12"/>
  <c r="D258" i="12"/>
  <c r="H258" i="12"/>
  <c r="J258" i="12"/>
  <c r="F258" i="12"/>
  <c r="F442" i="12"/>
  <c r="J442" i="12"/>
  <c r="F434" i="12"/>
  <c r="J434" i="12"/>
  <c r="F426" i="12"/>
  <c r="J426" i="12"/>
  <c r="F410" i="12"/>
  <c r="J410" i="12"/>
  <c r="D344" i="12"/>
  <c r="H344" i="12"/>
  <c r="J344" i="12"/>
  <c r="F344" i="12"/>
  <c r="F307" i="12"/>
  <c r="J307" i="12"/>
  <c r="D280" i="12"/>
  <c r="H280" i="12"/>
  <c r="J280" i="12"/>
  <c r="F280" i="12"/>
  <c r="F227" i="12"/>
  <c r="J227" i="12"/>
  <c r="D227" i="12"/>
  <c r="D224" i="12"/>
  <c r="H224" i="12"/>
  <c r="J224" i="12"/>
  <c r="F224" i="12"/>
  <c r="F218" i="12"/>
  <c r="J218" i="12"/>
  <c r="D218" i="12"/>
  <c r="H218" i="12"/>
  <c r="F211" i="12"/>
  <c r="J211" i="12"/>
  <c r="F150" i="12"/>
  <c r="J150" i="12"/>
  <c r="D150" i="12"/>
  <c r="H150" i="12"/>
  <c r="F526" i="12"/>
  <c r="J526" i="12"/>
  <c r="D524" i="12"/>
  <c r="H524" i="12"/>
  <c r="F522" i="12"/>
  <c r="J522" i="12"/>
  <c r="D520" i="12"/>
  <c r="H520" i="12"/>
  <c r="F518" i="12"/>
  <c r="J518" i="12"/>
  <c r="F514" i="12"/>
  <c r="J514" i="12"/>
  <c r="F510" i="12"/>
  <c r="J510" i="12"/>
  <c r="F506" i="12"/>
  <c r="J506" i="12"/>
  <c r="F502" i="12"/>
  <c r="J502" i="12"/>
  <c r="F498" i="12"/>
  <c r="J498" i="12"/>
  <c r="F494" i="12"/>
  <c r="J494" i="12"/>
  <c r="F490" i="12"/>
  <c r="J490" i="12"/>
  <c r="F486" i="12"/>
  <c r="J486" i="12"/>
  <c r="D484" i="12"/>
  <c r="H484" i="12"/>
  <c r="F482" i="12"/>
  <c r="J482" i="12"/>
  <c r="D480" i="12"/>
  <c r="H480" i="12"/>
  <c r="F478" i="12"/>
  <c r="J478" i="12"/>
  <c r="F474" i="12"/>
  <c r="J474" i="12"/>
  <c r="D472" i="12"/>
  <c r="H472" i="12"/>
  <c r="F470" i="12"/>
  <c r="J470" i="12"/>
  <c r="D468" i="12"/>
  <c r="H468" i="12"/>
  <c r="F462" i="12"/>
  <c r="J462" i="12"/>
  <c r="D460" i="12"/>
  <c r="H460" i="12"/>
  <c r="F455" i="12"/>
  <c r="D451" i="12"/>
  <c r="H451" i="12"/>
  <c r="F447" i="12"/>
  <c r="D443" i="12"/>
  <c r="H443" i="12"/>
  <c r="D435" i="12"/>
  <c r="H435" i="12"/>
  <c r="F431" i="12"/>
  <c r="D427" i="12"/>
  <c r="H427" i="12"/>
  <c r="D419" i="12"/>
  <c r="H419" i="12"/>
  <c r="D411" i="12"/>
  <c r="H411" i="12"/>
  <c r="F400" i="12"/>
  <c r="F384" i="12"/>
  <c r="F372" i="12"/>
  <c r="F368" i="12"/>
  <c r="F364" i="12"/>
  <c r="F352" i="12"/>
  <c r="D336" i="12"/>
  <c r="H336" i="12"/>
  <c r="J336" i="12"/>
  <c r="F336" i="12"/>
  <c r="F331" i="12"/>
  <c r="J331" i="12"/>
  <c r="D304" i="12"/>
  <c r="H304" i="12"/>
  <c r="J304" i="12"/>
  <c r="F304" i="12"/>
  <c r="F299" i="12"/>
  <c r="J299" i="12"/>
  <c r="D272" i="12"/>
  <c r="H272" i="12"/>
  <c r="J272" i="12"/>
  <c r="F272" i="12"/>
  <c r="F267" i="12"/>
  <c r="J267" i="12"/>
  <c r="F265" i="12"/>
  <c r="J265" i="12"/>
  <c r="D262" i="12"/>
  <c r="H262" i="12"/>
  <c r="J262" i="12"/>
  <c r="F262" i="12"/>
  <c r="F252" i="12"/>
  <c r="J252" i="12"/>
  <c r="D252" i="12"/>
  <c r="D233" i="12"/>
  <c r="H233" i="12"/>
  <c r="F233" i="12"/>
  <c r="H227" i="12"/>
  <c r="F175" i="12"/>
  <c r="J175" i="12"/>
  <c r="D175" i="12"/>
  <c r="H175" i="12"/>
  <c r="D439" i="12"/>
  <c r="H439" i="12"/>
  <c r="D423" i="12"/>
  <c r="H423" i="12"/>
  <c r="D415" i="12"/>
  <c r="H415" i="12"/>
  <c r="D407" i="12"/>
  <c r="H407" i="12"/>
  <c r="D396" i="12"/>
  <c r="H396" i="12"/>
  <c r="D392" i="12"/>
  <c r="H392" i="12"/>
  <c r="D388" i="12"/>
  <c r="H388" i="12"/>
  <c r="D380" i="12"/>
  <c r="H380" i="12"/>
  <c r="D376" i="12"/>
  <c r="H376" i="12"/>
  <c r="D360" i="12"/>
  <c r="H360" i="12"/>
  <c r="D356" i="12"/>
  <c r="H356" i="12"/>
  <c r="F347" i="12"/>
  <c r="J347" i="12"/>
  <c r="F315" i="12"/>
  <c r="J315" i="12"/>
  <c r="D288" i="12"/>
  <c r="H288" i="12"/>
  <c r="J288" i="12"/>
  <c r="F288" i="12"/>
  <c r="F283" i="12"/>
  <c r="J283" i="12"/>
  <c r="D242" i="12"/>
  <c r="H242" i="12"/>
  <c r="J242" i="12"/>
  <c r="F242" i="12"/>
  <c r="F214" i="12"/>
  <c r="J214" i="12"/>
  <c r="D214" i="12"/>
  <c r="F198" i="12"/>
  <c r="J198" i="12"/>
  <c r="D198" i="12"/>
  <c r="H198" i="12"/>
  <c r="F458" i="12"/>
  <c r="J458" i="12"/>
  <c r="F450" i="12"/>
  <c r="J450" i="12"/>
  <c r="H434" i="12"/>
  <c r="H426" i="12"/>
  <c r="F418" i="12"/>
  <c r="J418" i="12"/>
  <c r="F339" i="12"/>
  <c r="J339" i="12"/>
  <c r="D312" i="12"/>
  <c r="H312" i="12"/>
  <c r="J312" i="12"/>
  <c r="F312" i="12"/>
  <c r="F275" i="12"/>
  <c r="J275" i="12"/>
  <c r="H261" i="12"/>
  <c r="F245" i="12"/>
  <c r="J245" i="12"/>
  <c r="D245" i="12"/>
  <c r="H214" i="12"/>
  <c r="H211" i="12"/>
  <c r="D208" i="12"/>
  <c r="H208" i="12"/>
  <c r="J208" i="12"/>
  <c r="F208" i="12"/>
  <c r="F158" i="12"/>
  <c r="J158" i="12"/>
  <c r="D158" i="12"/>
  <c r="H158" i="12"/>
  <c r="D516" i="12"/>
  <c r="H516" i="12"/>
  <c r="H514" i="12"/>
  <c r="D512" i="12"/>
  <c r="H512" i="12"/>
  <c r="H510" i="12"/>
  <c r="D508" i="12"/>
  <c r="H508" i="12"/>
  <c r="H506" i="12"/>
  <c r="D504" i="12"/>
  <c r="H504" i="12"/>
  <c r="H502" i="12"/>
  <c r="D500" i="12"/>
  <c r="H500" i="12"/>
  <c r="H498" i="12"/>
  <c r="D496" i="12"/>
  <c r="H496" i="12"/>
  <c r="H494" i="12"/>
  <c r="D492" i="12"/>
  <c r="H492" i="12"/>
  <c r="H490" i="12"/>
  <c r="D488" i="12"/>
  <c r="H488" i="12"/>
  <c r="H486" i="12"/>
  <c r="D476" i="12"/>
  <c r="H476" i="12"/>
  <c r="H474" i="12"/>
  <c r="F466" i="12"/>
  <c r="J466" i="12"/>
  <c r="D464" i="12"/>
  <c r="H464" i="12"/>
  <c r="J455" i="12"/>
  <c r="F454" i="12"/>
  <c r="J454" i="12"/>
  <c r="J447" i="12"/>
  <c r="F446" i="12"/>
  <c r="J446" i="12"/>
  <c r="J439" i="12"/>
  <c r="F438" i="12"/>
  <c r="J438" i="12"/>
  <c r="J431" i="12"/>
  <c r="F430" i="12"/>
  <c r="J430" i="12"/>
  <c r="J423" i="12"/>
  <c r="F422" i="12"/>
  <c r="J422" i="12"/>
  <c r="J415" i="12"/>
  <c r="F414" i="12"/>
  <c r="J414" i="12"/>
  <c r="J407" i="12"/>
  <c r="F406" i="12"/>
  <c r="J406" i="12"/>
  <c r="J400" i="12"/>
  <c r="J396" i="12"/>
  <c r="J392" i="12"/>
  <c r="J388" i="12"/>
  <c r="J384" i="12"/>
  <c r="J380" i="12"/>
  <c r="J376" i="12"/>
  <c r="J372" i="12"/>
  <c r="J368" i="12"/>
  <c r="J364" i="12"/>
  <c r="J360" i="12"/>
  <c r="J356" i="12"/>
  <c r="J352" i="12"/>
  <c r="D347" i="12"/>
  <c r="D328" i="12"/>
  <c r="H328" i="12"/>
  <c r="J328" i="12"/>
  <c r="F328" i="12"/>
  <c r="F323" i="12"/>
  <c r="J323" i="12"/>
  <c r="D315" i="12"/>
  <c r="D296" i="12"/>
  <c r="H296" i="12"/>
  <c r="J296" i="12"/>
  <c r="F296" i="12"/>
  <c r="F291" i="12"/>
  <c r="J291" i="12"/>
  <c r="D283" i="12"/>
  <c r="F256" i="12"/>
  <c r="J256" i="12"/>
  <c r="D256" i="12"/>
  <c r="H256" i="12"/>
  <c r="H252" i="12"/>
  <c r="F249" i="12"/>
  <c r="J249" i="12"/>
  <c r="D246" i="12"/>
  <c r="H246" i="12"/>
  <c r="J246" i="12"/>
  <c r="F246" i="12"/>
  <c r="F240" i="12"/>
  <c r="J240" i="12"/>
  <c r="D240" i="12"/>
  <c r="H240" i="12"/>
  <c r="F191" i="12"/>
  <c r="J191" i="12"/>
  <c r="D191" i="12"/>
  <c r="D188" i="12"/>
  <c r="H188" i="12"/>
  <c r="J188" i="12"/>
  <c r="F188" i="12"/>
  <c r="H456" i="12"/>
  <c r="H452" i="12"/>
  <c r="H448" i="12"/>
  <c r="H444" i="12"/>
  <c r="H440" i="12"/>
  <c r="H436" i="12"/>
  <c r="H432" i="12"/>
  <c r="H428" i="12"/>
  <c r="H424" i="12"/>
  <c r="H420" i="12"/>
  <c r="H416" i="12"/>
  <c r="H412" i="12"/>
  <c r="H408" i="12"/>
  <c r="H404" i="12"/>
  <c r="D403" i="12"/>
  <c r="D348" i="12"/>
  <c r="H348" i="12"/>
  <c r="D340" i="12"/>
  <c r="H340" i="12"/>
  <c r="D332" i="12"/>
  <c r="H332" i="12"/>
  <c r="D324" i="12"/>
  <c r="H324" i="12"/>
  <c r="D316" i="12"/>
  <c r="H316" i="12"/>
  <c r="D308" i="12"/>
  <c r="H308" i="12"/>
  <c r="D300" i="12"/>
  <c r="H300" i="12"/>
  <c r="D292" i="12"/>
  <c r="H292" i="12"/>
  <c r="D284" i="12"/>
  <c r="H284" i="12"/>
  <c r="D276" i="12"/>
  <c r="H276" i="12"/>
  <c r="D268" i="12"/>
  <c r="H268" i="12"/>
  <c r="D266" i="12"/>
  <c r="H266" i="12"/>
  <c r="J266" i="12"/>
  <c r="F266" i="12"/>
  <c r="F260" i="12"/>
  <c r="J260" i="12"/>
  <c r="D260" i="12"/>
  <c r="F253" i="12"/>
  <c r="J253" i="12"/>
  <c r="D250" i="12"/>
  <c r="H250" i="12"/>
  <c r="J250" i="12"/>
  <c r="F250" i="12"/>
  <c r="F244" i="12"/>
  <c r="J244" i="12"/>
  <c r="D244" i="12"/>
  <c r="F223" i="12"/>
  <c r="J223" i="12"/>
  <c r="D223" i="12"/>
  <c r="D220" i="12"/>
  <c r="H220" i="12"/>
  <c r="J220" i="12"/>
  <c r="F220" i="12"/>
  <c r="F202" i="12"/>
  <c r="J202" i="12"/>
  <c r="D202" i="12"/>
  <c r="H202" i="12"/>
  <c r="F195" i="12"/>
  <c r="J195" i="12"/>
  <c r="D192" i="12"/>
  <c r="H192" i="12"/>
  <c r="J192" i="12"/>
  <c r="F192" i="12"/>
  <c r="F182" i="12"/>
  <c r="J182" i="12"/>
  <c r="D182" i="12"/>
  <c r="D167" i="12"/>
  <c r="H167" i="12"/>
  <c r="F167" i="12"/>
  <c r="D401" i="12"/>
  <c r="H401" i="12"/>
  <c r="F399" i="12"/>
  <c r="J399" i="12"/>
  <c r="D397" i="12"/>
  <c r="H397" i="12"/>
  <c r="F395" i="12"/>
  <c r="J395" i="12"/>
  <c r="D393" i="12"/>
  <c r="H393" i="12"/>
  <c r="F391" i="12"/>
  <c r="J391" i="12"/>
  <c r="D389" i="12"/>
  <c r="H389" i="12"/>
  <c r="F387" i="12"/>
  <c r="J387" i="12"/>
  <c r="D385" i="12"/>
  <c r="H385" i="12"/>
  <c r="F383" i="12"/>
  <c r="J383" i="12"/>
  <c r="D381" i="12"/>
  <c r="H381" i="12"/>
  <c r="F379" i="12"/>
  <c r="J379" i="12"/>
  <c r="D377" i="12"/>
  <c r="H377" i="12"/>
  <c r="F375" i="12"/>
  <c r="J375" i="12"/>
  <c r="D373" i="12"/>
  <c r="H373" i="12"/>
  <c r="F371" i="12"/>
  <c r="J371" i="12"/>
  <c r="D369" i="12"/>
  <c r="H369" i="12"/>
  <c r="F367" i="12"/>
  <c r="J367" i="12"/>
  <c r="D365" i="12"/>
  <c r="H365" i="12"/>
  <c r="F363" i="12"/>
  <c r="J363" i="12"/>
  <c r="D361" i="12"/>
  <c r="H361" i="12"/>
  <c r="F359" i="12"/>
  <c r="J359" i="12"/>
  <c r="D357" i="12"/>
  <c r="H357" i="12"/>
  <c r="F355" i="12"/>
  <c r="J355" i="12"/>
  <c r="D353" i="12"/>
  <c r="H353" i="12"/>
  <c r="F351" i="12"/>
  <c r="J351" i="12"/>
  <c r="F343" i="12"/>
  <c r="J343" i="12"/>
  <c r="F335" i="12"/>
  <c r="J335" i="12"/>
  <c r="F327" i="12"/>
  <c r="J327" i="12"/>
  <c r="F319" i="12"/>
  <c r="J319" i="12"/>
  <c r="F311" i="12"/>
  <c r="J311" i="12"/>
  <c r="F303" i="12"/>
  <c r="J303" i="12"/>
  <c r="F295" i="12"/>
  <c r="J295" i="12"/>
  <c r="F287" i="12"/>
  <c r="J287" i="12"/>
  <c r="F279" i="12"/>
  <c r="J279" i="12"/>
  <c r="F271" i="12"/>
  <c r="J271" i="12"/>
  <c r="F264" i="12"/>
  <c r="J264" i="12"/>
  <c r="D264" i="12"/>
  <c r="F257" i="12"/>
  <c r="J257" i="12"/>
  <c r="D254" i="12"/>
  <c r="H254" i="12"/>
  <c r="J254" i="12"/>
  <c r="F254" i="12"/>
  <c r="F248" i="12"/>
  <c r="J248" i="12"/>
  <c r="D248" i="12"/>
  <c r="H244" i="12"/>
  <c r="F241" i="12"/>
  <c r="J241" i="12"/>
  <c r="F230" i="12"/>
  <c r="J230" i="12"/>
  <c r="D230" i="12"/>
  <c r="H223" i="12"/>
  <c r="F207" i="12"/>
  <c r="J207" i="12"/>
  <c r="D207" i="12"/>
  <c r="D204" i="12"/>
  <c r="H204" i="12"/>
  <c r="J204" i="12"/>
  <c r="F204" i="12"/>
  <c r="F186" i="12"/>
  <c r="J186" i="12"/>
  <c r="D186" i="12"/>
  <c r="H186" i="12"/>
  <c r="H182" i="12"/>
  <c r="F179" i="12"/>
  <c r="J179" i="12"/>
  <c r="D176" i="12"/>
  <c r="H176" i="12"/>
  <c r="J176" i="12"/>
  <c r="F176" i="12"/>
  <c r="H349" i="12"/>
  <c r="H345" i="12"/>
  <c r="H341" i="12"/>
  <c r="H337" i="12"/>
  <c r="H333" i="12"/>
  <c r="H329" i="12"/>
  <c r="H325" i="12"/>
  <c r="H321" i="12"/>
  <c r="H317" i="12"/>
  <c r="H313" i="12"/>
  <c r="H309" i="12"/>
  <c r="H305" i="12"/>
  <c r="H301" i="12"/>
  <c r="H297" i="12"/>
  <c r="H293" i="12"/>
  <c r="H289" i="12"/>
  <c r="H285" i="12"/>
  <c r="H281" i="12"/>
  <c r="H277" i="12"/>
  <c r="H273" i="12"/>
  <c r="H269" i="12"/>
  <c r="F236" i="12"/>
  <c r="J236" i="12"/>
  <c r="F231" i="12"/>
  <c r="J231" i="12"/>
  <c r="D228" i="12"/>
  <c r="H228" i="12"/>
  <c r="J228" i="12"/>
  <c r="F228" i="12"/>
  <c r="F222" i="12"/>
  <c r="J222" i="12"/>
  <c r="D222" i="12"/>
  <c r="F215" i="12"/>
  <c r="J215" i="12"/>
  <c r="D212" i="12"/>
  <c r="H212" i="12"/>
  <c r="J212" i="12"/>
  <c r="F212" i="12"/>
  <c r="F206" i="12"/>
  <c r="J206" i="12"/>
  <c r="D206" i="12"/>
  <c r="F199" i="12"/>
  <c r="J199" i="12"/>
  <c r="D196" i="12"/>
  <c r="H196" i="12"/>
  <c r="J196" i="12"/>
  <c r="F196" i="12"/>
  <c r="F190" i="12"/>
  <c r="J190" i="12"/>
  <c r="D190" i="12"/>
  <c r="F183" i="12"/>
  <c r="J183" i="12"/>
  <c r="D180" i="12"/>
  <c r="H180" i="12"/>
  <c r="J180" i="12"/>
  <c r="F180" i="12"/>
  <c r="F174" i="12"/>
  <c r="J174" i="12"/>
  <c r="D174" i="12"/>
  <c r="D159" i="12"/>
  <c r="H159" i="12"/>
  <c r="F159" i="12"/>
  <c r="D237" i="12"/>
  <c r="H237" i="12"/>
  <c r="D232" i="12"/>
  <c r="F232" i="12"/>
  <c r="J232" i="12"/>
  <c r="F226" i="12"/>
  <c r="J226" i="12"/>
  <c r="D226" i="12"/>
  <c r="F219" i="12"/>
  <c r="J219" i="12"/>
  <c r="D216" i="12"/>
  <c r="H216" i="12"/>
  <c r="J216" i="12"/>
  <c r="F216" i="12"/>
  <c r="F210" i="12"/>
  <c r="J210" i="12"/>
  <c r="D210" i="12"/>
  <c r="F203" i="12"/>
  <c r="J203" i="12"/>
  <c r="D200" i="12"/>
  <c r="H200" i="12"/>
  <c r="J200" i="12"/>
  <c r="F200" i="12"/>
  <c r="F194" i="12"/>
  <c r="J194" i="12"/>
  <c r="D194" i="12"/>
  <c r="F187" i="12"/>
  <c r="J187" i="12"/>
  <c r="D184" i="12"/>
  <c r="H184" i="12"/>
  <c r="J184" i="12"/>
  <c r="F184" i="12"/>
  <c r="F178" i="12"/>
  <c r="J178" i="12"/>
  <c r="D178" i="12"/>
  <c r="F166" i="12"/>
  <c r="J166" i="12"/>
  <c r="D166" i="12"/>
  <c r="D151" i="12"/>
  <c r="H151" i="12"/>
  <c r="F151" i="12"/>
  <c r="H238" i="12"/>
  <c r="H234" i="12"/>
  <c r="F170" i="12"/>
  <c r="J170" i="12"/>
  <c r="F162" i="12"/>
  <c r="J162" i="12"/>
  <c r="F154" i="12"/>
  <c r="J154" i="12"/>
  <c r="D171" i="12"/>
  <c r="H171" i="12"/>
  <c r="D163" i="12"/>
  <c r="H163" i="12"/>
  <c r="D155" i="12"/>
  <c r="H155" i="12"/>
  <c r="D147" i="12"/>
  <c r="H147" i="12"/>
  <c r="H172" i="12"/>
  <c r="H168" i="12"/>
  <c r="H164" i="12"/>
  <c r="H160" i="12"/>
  <c r="H156" i="12"/>
  <c r="H152" i="12"/>
  <c r="H148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54" i="12"/>
  <c r="C55" i="12"/>
  <c r="C56" i="12"/>
  <c r="C57" i="12"/>
  <c r="C59" i="12"/>
  <c r="C62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53" i="12"/>
  <c r="C22" i="12"/>
  <c r="C23" i="12"/>
  <c r="C24" i="12"/>
  <c r="C25" i="12"/>
  <c r="C26" i="12"/>
  <c r="C27" i="12"/>
  <c r="C28" i="12"/>
  <c r="C29" i="12"/>
  <c r="C30" i="12"/>
  <c r="C31" i="12"/>
  <c r="C21" i="12"/>
  <c r="M43" i="12" l="1"/>
  <c r="K50" i="12" s="1"/>
  <c r="M42" i="12"/>
  <c r="I50" i="12" s="1"/>
  <c r="M41" i="12"/>
  <c r="E50" i="12" s="1"/>
  <c r="M40" i="12"/>
  <c r="G50" i="12" s="1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G2" i="12"/>
  <c r="E2" i="12"/>
  <c r="Q2" i="12" l="1"/>
  <c r="I2" i="12"/>
  <c r="O10" i="12"/>
  <c r="I10" i="12"/>
  <c r="S4" i="12"/>
  <c r="I4" i="12"/>
  <c r="S8" i="12"/>
  <c r="I8" i="12"/>
  <c r="S12" i="12"/>
  <c r="I12" i="12"/>
  <c r="S16" i="12"/>
  <c r="I16" i="12"/>
  <c r="Q5" i="12"/>
  <c r="I5" i="12"/>
  <c r="Q9" i="12"/>
  <c r="I9" i="12"/>
  <c r="U11" i="12"/>
  <c r="I11" i="12"/>
  <c r="Q13" i="12"/>
  <c r="I13" i="12"/>
  <c r="U15" i="12"/>
  <c r="I15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28" i="12"/>
  <c r="I132" i="12"/>
  <c r="I136" i="12"/>
  <c r="I140" i="12"/>
  <c r="I144" i="12"/>
  <c r="I58" i="12"/>
  <c r="I70" i="12"/>
  <c r="I78" i="12"/>
  <c r="I90" i="12"/>
  <c r="I98" i="12"/>
  <c r="I110" i="12"/>
  <c r="I118" i="12"/>
  <c r="I130" i="12"/>
  <c r="I138" i="12"/>
  <c r="I146" i="12"/>
  <c r="I55" i="12"/>
  <c r="I59" i="12"/>
  <c r="I63" i="12"/>
  <c r="I67" i="12"/>
  <c r="I71" i="12"/>
  <c r="I75" i="12"/>
  <c r="I83" i="12"/>
  <c r="I87" i="12"/>
  <c r="I95" i="12"/>
  <c r="I103" i="12"/>
  <c r="I111" i="12"/>
  <c r="I119" i="12"/>
  <c r="I127" i="12"/>
  <c r="I135" i="12"/>
  <c r="I143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I129" i="12"/>
  <c r="I133" i="12"/>
  <c r="I137" i="12"/>
  <c r="I141" i="12"/>
  <c r="I145" i="12"/>
  <c r="I54" i="12"/>
  <c r="I62" i="12"/>
  <c r="I66" i="12"/>
  <c r="I74" i="12"/>
  <c r="I82" i="12"/>
  <c r="I86" i="12"/>
  <c r="I94" i="12"/>
  <c r="I102" i="12"/>
  <c r="I106" i="12"/>
  <c r="I114" i="12"/>
  <c r="I122" i="12"/>
  <c r="I126" i="12"/>
  <c r="I134" i="12"/>
  <c r="I142" i="12"/>
  <c r="I79" i="12"/>
  <c r="I91" i="12"/>
  <c r="I99" i="12"/>
  <c r="I107" i="12"/>
  <c r="I115" i="12"/>
  <c r="I123" i="12"/>
  <c r="I131" i="12"/>
  <c r="I139" i="12"/>
  <c r="O6" i="12"/>
  <c r="I6" i="12"/>
  <c r="O14" i="12"/>
  <c r="I14" i="12"/>
  <c r="U3" i="12"/>
  <c r="I3" i="12"/>
  <c r="U7" i="12"/>
  <c r="I7" i="12"/>
  <c r="G61" i="12"/>
  <c r="G63" i="12"/>
  <c r="E61" i="12"/>
  <c r="E63" i="12"/>
  <c r="K61" i="12"/>
  <c r="K63" i="12"/>
  <c r="E60" i="12"/>
  <c r="E58" i="12"/>
  <c r="G58" i="12"/>
  <c r="K60" i="12"/>
  <c r="K58" i="12"/>
  <c r="G113" i="12"/>
  <c r="G117" i="12"/>
  <c r="G121" i="12"/>
  <c r="G125" i="12"/>
  <c r="G129" i="12"/>
  <c r="G133" i="12"/>
  <c r="G137" i="12"/>
  <c r="G141" i="12"/>
  <c r="G145" i="12"/>
  <c r="G56" i="12"/>
  <c r="G64" i="12"/>
  <c r="G68" i="12"/>
  <c r="G72" i="12"/>
  <c r="G76" i="12"/>
  <c r="G80" i="12"/>
  <c r="G84" i="12"/>
  <c r="G88" i="12"/>
  <c r="G110" i="12"/>
  <c r="G114" i="12"/>
  <c r="G118" i="12"/>
  <c r="G122" i="12"/>
  <c r="G126" i="12"/>
  <c r="G130" i="12"/>
  <c r="G134" i="12"/>
  <c r="G138" i="12"/>
  <c r="G142" i="12"/>
  <c r="G146" i="12"/>
  <c r="G53" i="12"/>
  <c r="G57" i="12"/>
  <c r="G65" i="12"/>
  <c r="G69" i="12"/>
  <c r="G73" i="12"/>
  <c r="G77" i="12"/>
  <c r="G111" i="12"/>
  <c r="G115" i="12"/>
  <c r="G119" i="12"/>
  <c r="G123" i="12"/>
  <c r="G127" i="12"/>
  <c r="G131" i="12"/>
  <c r="G135" i="12"/>
  <c r="G139" i="12"/>
  <c r="G143" i="12"/>
  <c r="G54" i="12"/>
  <c r="G59" i="12"/>
  <c r="G66" i="12"/>
  <c r="G112" i="12"/>
  <c r="G116" i="12"/>
  <c r="G120" i="12"/>
  <c r="G124" i="12"/>
  <c r="G128" i="12"/>
  <c r="G132" i="12"/>
  <c r="G136" i="12"/>
  <c r="G140" i="12"/>
  <c r="G144" i="12"/>
  <c r="G55" i="12"/>
  <c r="G62" i="12"/>
  <c r="G67" i="12"/>
  <c r="G71" i="12"/>
  <c r="G75" i="12"/>
  <c r="G82" i="12"/>
  <c r="G87" i="12"/>
  <c r="G92" i="12"/>
  <c r="G96" i="12"/>
  <c r="G100" i="12"/>
  <c r="G104" i="12"/>
  <c r="G108" i="12"/>
  <c r="G79" i="12"/>
  <c r="G90" i="12"/>
  <c r="G98" i="12"/>
  <c r="G106" i="12"/>
  <c r="G74" i="12"/>
  <c r="G86" i="12"/>
  <c r="G95" i="12"/>
  <c r="G107" i="12"/>
  <c r="G78" i="12"/>
  <c r="G83" i="12"/>
  <c r="G89" i="12"/>
  <c r="G93" i="12"/>
  <c r="G97" i="12"/>
  <c r="G101" i="12"/>
  <c r="G105" i="12"/>
  <c r="G109" i="12"/>
  <c r="G70" i="12"/>
  <c r="G85" i="12"/>
  <c r="G94" i="12"/>
  <c r="G102" i="12"/>
  <c r="G81" i="12"/>
  <c r="G91" i="12"/>
  <c r="G99" i="12"/>
  <c r="G103" i="12"/>
  <c r="E112" i="12"/>
  <c r="E116" i="12"/>
  <c r="E120" i="12"/>
  <c r="E124" i="12"/>
  <c r="E128" i="12"/>
  <c r="E132" i="12"/>
  <c r="E136" i="12"/>
  <c r="E140" i="12"/>
  <c r="E144" i="12"/>
  <c r="E56" i="12"/>
  <c r="E64" i="12"/>
  <c r="E68" i="12"/>
  <c r="E72" i="12"/>
  <c r="E76" i="12"/>
  <c r="E80" i="12"/>
  <c r="E84" i="12"/>
  <c r="E88" i="12"/>
  <c r="E92" i="12"/>
  <c r="E96" i="12"/>
  <c r="E100" i="12"/>
  <c r="E104" i="12"/>
  <c r="E108" i="12"/>
  <c r="E113" i="12"/>
  <c r="E117" i="12"/>
  <c r="E121" i="12"/>
  <c r="E125" i="12"/>
  <c r="E129" i="12"/>
  <c r="E133" i="12"/>
  <c r="E137" i="12"/>
  <c r="E141" i="12"/>
  <c r="E145" i="12"/>
  <c r="E55" i="12"/>
  <c r="E62" i="12"/>
  <c r="E67" i="12"/>
  <c r="E71" i="12"/>
  <c r="E75" i="12"/>
  <c r="E79" i="12"/>
  <c r="E83" i="12"/>
  <c r="E87" i="12"/>
  <c r="E91" i="12"/>
  <c r="E95" i="12"/>
  <c r="E99" i="12"/>
  <c r="E103" i="12"/>
  <c r="E107" i="12"/>
  <c r="E110" i="12"/>
  <c r="E114" i="12"/>
  <c r="E118" i="12"/>
  <c r="E122" i="12"/>
  <c r="E126" i="12"/>
  <c r="E130" i="12"/>
  <c r="E134" i="12"/>
  <c r="E138" i="12"/>
  <c r="E142" i="12"/>
  <c r="E146" i="12"/>
  <c r="E54" i="12"/>
  <c r="E59" i="12"/>
  <c r="E66" i="12"/>
  <c r="E70" i="12"/>
  <c r="E74" i="12"/>
  <c r="E78" i="12"/>
  <c r="E82" i="12"/>
  <c r="E86" i="12"/>
  <c r="E90" i="12"/>
  <c r="E94" i="12"/>
  <c r="E98" i="12"/>
  <c r="E102" i="12"/>
  <c r="E106" i="12"/>
  <c r="E111" i="12"/>
  <c r="E115" i="12"/>
  <c r="E119" i="12"/>
  <c r="E123" i="12"/>
  <c r="E127" i="12"/>
  <c r="E131" i="12"/>
  <c r="E135" i="12"/>
  <c r="E139" i="12"/>
  <c r="E143" i="12"/>
  <c r="E57" i="12"/>
  <c r="E65" i="12"/>
  <c r="E69" i="12"/>
  <c r="E73" i="12"/>
  <c r="E77" i="12"/>
  <c r="E81" i="12"/>
  <c r="E85" i="12"/>
  <c r="E89" i="12"/>
  <c r="E93" i="12"/>
  <c r="E97" i="12"/>
  <c r="E101" i="12"/>
  <c r="E105" i="12"/>
  <c r="E109" i="12"/>
  <c r="K110" i="12"/>
  <c r="K114" i="12"/>
  <c r="K118" i="12"/>
  <c r="K122" i="12"/>
  <c r="K126" i="12"/>
  <c r="K130" i="12"/>
  <c r="K134" i="12"/>
  <c r="K138" i="12"/>
  <c r="K142" i="12"/>
  <c r="K146" i="12"/>
  <c r="K54" i="12"/>
  <c r="K59" i="12"/>
  <c r="K66" i="12"/>
  <c r="K70" i="12"/>
  <c r="K74" i="12"/>
  <c r="K78" i="12"/>
  <c r="K82" i="12"/>
  <c r="K86" i="12"/>
  <c r="K90" i="12"/>
  <c r="K94" i="12"/>
  <c r="K98" i="12"/>
  <c r="K102" i="12"/>
  <c r="K106" i="12"/>
  <c r="K111" i="12"/>
  <c r="K115" i="12"/>
  <c r="K119" i="12"/>
  <c r="K123" i="12"/>
  <c r="K127" i="12"/>
  <c r="K131" i="12"/>
  <c r="K135" i="12"/>
  <c r="K139" i="12"/>
  <c r="K143" i="12"/>
  <c r="K57" i="12"/>
  <c r="K65" i="12"/>
  <c r="K69" i="12"/>
  <c r="K73" i="12"/>
  <c r="K77" i="12"/>
  <c r="K81" i="12"/>
  <c r="K85" i="12"/>
  <c r="K89" i="12"/>
  <c r="K93" i="12"/>
  <c r="K97" i="12"/>
  <c r="K101" i="12"/>
  <c r="K105" i="12"/>
  <c r="K109" i="12"/>
  <c r="K112" i="12"/>
  <c r="K116" i="12"/>
  <c r="K120" i="12"/>
  <c r="K124" i="12"/>
  <c r="K128" i="12"/>
  <c r="K132" i="12"/>
  <c r="K136" i="12"/>
  <c r="K140" i="12"/>
  <c r="K144" i="12"/>
  <c r="K56" i="12"/>
  <c r="K64" i="12"/>
  <c r="K68" i="12"/>
  <c r="K72" i="12"/>
  <c r="K76" i="12"/>
  <c r="K80" i="12"/>
  <c r="K84" i="12"/>
  <c r="K88" i="12"/>
  <c r="K92" i="12"/>
  <c r="K96" i="12"/>
  <c r="K100" i="12"/>
  <c r="K104" i="12"/>
  <c r="K108" i="12"/>
  <c r="K53" i="12"/>
  <c r="K113" i="12"/>
  <c r="K117" i="12"/>
  <c r="K121" i="12"/>
  <c r="K125" i="12"/>
  <c r="K129" i="12"/>
  <c r="K133" i="12"/>
  <c r="K137" i="12"/>
  <c r="K141" i="12"/>
  <c r="K145" i="12"/>
  <c r="K55" i="12"/>
  <c r="K62" i="12"/>
  <c r="K67" i="12"/>
  <c r="K71" i="12"/>
  <c r="K75" i="12"/>
  <c r="K79" i="12"/>
  <c r="K83" i="12"/>
  <c r="K87" i="12"/>
  <c r="K91" i="12"/>
  <c r="K95" i="12"/>
  <c r="K99" i="12"/>
  <c r="K103" i="12"/>
  <c r="K107" i="12"/>
  <c r="K15" i="12"/>
  <c r="K11" i="12"/>
  <c r="K7" i="12"/>
  <c r="K3" i="12"/>
  <c r="M14" i="12"/>
  <c r="M10" i="12"/>
  <c r="M6" i="12"/>
  <c r="O2" i="12"/>
  <c r="O13" i="12"/>
  <c r="O9" i="12"/>
  <c r="O5" i="12"/>
  <c r="Q16" i="12"/>
  <c r="Q12" i="12"/>
  <c r="Q8" i="12"/>
  <c r="Q4" i="12"/>
  <c r="S15" i="12"/>
  <c r="S11" i="12"/>
  <c r="S7" i="12"/>
  <c r="S3" i="12"/>
  <c r="U14" i="12"/>
  <c r="U10" i="12"/>
  <c r="U6" i="12"/>
  <c r="K14" i="12"/>
  <c r="K10" i="12"/>
  <c r="K6" i="12"/>
  <c r="M2" i="12"/>
  <c r="M13" i="12"/>
  <c r="M9" i="12"/>
  <c r="M5" i="12"/>
  <c r="O16" i="12"/>
  <c r="O12" i="12"/>
  <c r="O8" i="12"/>
  <c r="O4" i="12"/>
  <c r="Q15" i="12"/>
  <c r="Q11" i="12"/>
  <c r="Q7" i="12"/>
  <c r="Q3" i="12"/>
  <c r="S14" i="12"/>
  <c r="S10" i="12"/>
  <c r="S6" i="12"/>
  <c r="U2" i="12"/>
  <c r="U13" i="12"/>
  <c r="U9" i="12"/>
  <c r="U5" i="12"/>
  <c r="K2" i="12"/>
  <c r="K13" i="12"/>
  <c r="K9" i="12"/>
  <c r="K5" i="12"/>
  <c r="M16" i="12"/>
  <c r="M12" i="12"/>
  <c r="M8" i="12"/>
  <c r="M4" i="12"/>
  <c r="O15" i="12"/>
  <c r="O11" i="12"/>
  <c r="O7" i="12"/>
  <c r="O3" i="12"/>
  <c r="Q14" i="12"/>
  <c r="Q10" i="12"/>
  <c r="Q6" i="12"/>
  <c r="S2" i="12"/>
  <c r="S13" i="12"/>
  <c r="S9" i="12"/>
  <c r="S5" i="12"/>
  <c r="U16" i="12"/>
  <c r="U12" i="12"/>
  <c r="U8" i="12"/>
  <c r="U4" i="12"/>
  <c r="K16" i="12"/>
  <c r="K12" i="12"/>
  <c r="K8" i="12"/>
  <c r="K4" i="12"/>
  <c r="M15" i="12"/>
  <c r="M11" i="12"/>
  <c r="M7" i="12"/>
  <c r="M3" i="12"/>
  <c r="N11" i="12" l="1"/>
  <c r="L12" i="12"/>
  <c r="N16" i="12"/>
  <c r="P16" i="12" s="1"/>
  <c r="L2" i="12"/>
  <c r="N9" i="12"/>
  <c r="L10" i="12"/>
  <c r="N15" i="12"/>
  <c r="P15" i="12" s="1"/>
  <c r="L16" i="12"/>
  <c r="N4" i="12"/>
  <c r="P4" i="12" s="1"/>
  <c r="L5" i="12"/>
  <c r="N7" i="12"/>
  <c r="P7" i="12" s="1"/>
  <c r="L8" i="12"/>
  <c r="P11" i="12"/>
  <c r="N12" i="12"/>
  <c r="P12" i="12" s="1"/>
  <c r="L13" i="12"/>
  <c r="N5" i="12"/>
  <c r="P5" i="12" s="1"/>
  <c r="L6" i="12"/>
  <c r="L3" i="12"/>
  <c r="L7" i="12"/>
  <c r="N13" i="12"/>
  <c r="P13" i="12" s="1"/>
  <c r="N6" i="12"/>
  <c r="P6" i="12" s="1"/>
  <c r="L14" i="12"/>
  <c r="P9" i="12"/>
  <c r="N10" i="12"/>
  <c r="P10" i="12" s="1"/>
  <c r="L11" i="12"/>
  <c r="N3" i="12"/>
  <c r="P3" i="12" s="1"/>
  <c r="L4" i="12"/>
  <c r="N8" i="12"/>
  <c r="P8" i="12" s="1"/>
  <c r="L9" i="12"/>
  <c r="N2" i="12"/>
  <c r="P2" i="12" s="1"/>
  <c r="N14" i="12"/>
  <c r="P14" i="12" s="1"/>
  <c r="L15" i="12"/>
  <c r="C15" i="3" l="1"/>
  <c r="I13" i="3"/>
  <c r="J12" i="3"/>
  <c r="J11" i="3"/>
  <c r="F10" i="3"/>
  <c r="D6" i="3" l="1"/>
  <c r="C9" i="3" s="1"/>
  <c r="D19" i="3"/>
  <c r="C21" i="3" s="1"/>
</calcChain>
</file>

<file path=xl/sharedStrings.xml><?xml version="1.0" encoding="utf-8"?>
<sst xmlns="http://schemas.openxmlformats.org/spreadsheetml/2006/main" count="181" uniqueCount="108">
  <si>
    <t>Isp</t>
  </si>
  <si>
    <t>a</t>
  </si>
  <si>
    <t>speed</t>
  </si>
  <si>
    <t>r</t>
  </si>
  <si>
    <t>mu</t>
  </si>
  <si>
    <t>m_prop</t>
  </si>
  <si>
    <t>m_dry</t>
  </si>
  <si>
    <t>req_dV</t>
  </si>
  <si>
    <t>GTO to LOPG dV</t>
  </si>
  <si>
    <t>GTO to LIT dV</t>
  </si>
  <si>
    <t>seperation V</t>
  </si>
  <si>
    <t>Vp_GTO</t>
  </si>
  <si>
    <t>Vp_LOPG</t>
  </si>
  <si>
    <t>new dV req</t>
  </si>
  <si>
    <t>ra</t>
  </si>
  <si>
    <t>rp</t>
  </si>
  <si>
    <t>Va_LOPG</t>
  </si>
  <si>
    <t>burn 1</t>
  </si>
  <si>
    <t>burn 2</t>
  </si>
  <si>
    <t>VLOPG</t>
  </si>
  <si>
    <t>Dry mass</t>
  </si>
  <si>
    <t>Falcon 2S</t>
  </si>
  <si>
    <t>semi-major axis</t>
  </si>
  <si>
    <t>m_pay</t>
  </si>
  <si>
    <t xml:space="preserve">prop mass from Tsiolkovsky </t>
  </si>
  <si>
    <t>payload mass from Tsiolkovsky</t>
  </si>
  <si>
    <t>dry mass</t>
  </si>
  <si>
    <t>stats payload mass</t>
  </si>
  <si>
    <t>stats prop mass</t>
  </si>
  <si>
    <t>Centaur</t>
  </si>
  <si>
    <t>Falcon 2s</t>
  </si>
  <si>
    <t>radius m</t>
  </si>
  <si>
    <t>avg Isp</t>
  </si>
  <si>
    <t>avg dV</t>
  </si>
  <si>
    <t>analytical prop mass 1</t>
  </si>
  <si>
    <t>analytical prop mass 2</t>
  </si>
  <si>
    <t>analytical prop mass 3</t>
  </si>
  <si>
    <t>analytical prop mass 4</t>
  </si>
  <si>
    <t>analytical prop mass 5</t>
  </si>
  <si>
    <t>analytical prop mass 6</t>
  </si>
  <si>
    <t>analytical prop mass 7</t>
  </si>
  <si>
    <t>del12</t>
  </si>
  <si>
    <t>del23</t>
  </si>
  <si>
    <t>del34</t>
  </si>
  <si>
    <t>del45</t>
  </si>
  <si>
    <t>del56</t>
  </si>
  <si>
    <t>Characteristic Energy</t>
  </si>
  <si>
    <t>corresponding dV [m/s]</t>
  </si>
  <si>
    <t>AtlasV user guide</t>
  </si>
  <si>
    <t>DCSS</t>
  </si>
  <si>
    <t>Delta IV payload planners guide</t>
  </si>
  <si>
    <t>Ariane 5 2S</t>
  </si>
  <si>
    <t>sources</t>
  </si>
  <si>
    <t>example payload kg</t>
  </si>
  <si>
    <t>Stage name</t>
  </si>
  <si>
    <t>VA237 Telemetry</t>
  </si>
  <si>
    <t>Starlink launch on 11/11/2019 Telemetry</t>
  </si>
  <si>
    <t>Characteristic energy of Upper Stages</t>
  </si>
  <si>
    <t>prop mass</t>
  </si>
  <si>
    <t>DCSS 5m</t>
  </si>
  <si>
    <t>Prop</t>
  </si>
  <si>
    <t>LOX/LH2</t>
  </si>
  <si>
    <t>VA237 Telemetry and Ariane 5 User Manual</t>
  </si>
  <si>
    <t>LOX/RP1</t>
  </si>
  <si>
    <t>Starlink launch on 11/11/2019 Telemetry And Spaceflight Insider</t>
  </si>
  <si>
    <t>mass times velocity squared p=constant</t>
  </si>
  <si>
    <t>mass</t>
  </si>
  <si>
    <t>energy</t>
  </si>
  <si>
    <t>Ariane</t>
  </si>
  <si>
    <t>faclcon</t>
  </si>
  <si>
    <t>Centaur III</t>
  </si>
  <si>
    <t>Intert mass</t>
  </si>
  <si>
    <t>Paylaod mass</t>
  </si>
  <si>
    <t>Velocity</t>
  </si>
  <si>
    <t>Char Energy</t>
  </si>
  <si>
    <t>Ariane ESC</t>
  </si>
  <si>
    <t>electric spacecraft</t>
  </si>
  <si>
    <t>Gateway PPE</t>
  </si>
  <si>
    <t>input power W</t>
  </si>
  <si>
    <t>prop mass kg</t>
  </si>
  <si>
    <t>thrust mN</t>
  </si>
  <si>
    <t>total mass kg</t>
  </si>
  <si>
    <t>example payload</t>
  </si>
  <si>
    <t>characteristic energy</t>
  </si>
  <si>
    <t>max dV</t>
  </si>
  <si>
    <t>DART</t>
  </si>
  <si>
    <t>Deep Space 1</t>
  </si>
  <si>
    <t>notes</t>
  </si>
  <si>
    <t>https://www.researchgate.net/publication/328997773_Status_of_Advanced_Electric_Propulsion_Systems_for_Exploration_Missions</t>
  </si>
  <si>
    <t>https://www.jpl.nasa.gov/news/press_kits/ds1asteroid.pdf
https://www.researchgate.net/publication/3868954_Performance_of_the_NSTAR_ion_propulsion_system_on_the_Deep_Space_One_mission</t>
  </si>
  <si>
    <t>inert mass</t>
  </si>
  <si>
    <t>https://dart.jhuapl.edu/Mission/Impactor-Spacecraft.php
https://ntrs.nasa.gov/citations/20110000521</t>
  </si>
  <si>
    <t>Dawn</t>
  </si>
  <si>
    <t>dawn ar Ceres Press kit 2015
https://solarsystem.nasa.gov/missions/dawn/overview/
https://www.nasa.gov/mission_pages/dawn/spacecraft/index.html</t>
  </si>
  <si>
    <t>Electric Spacecraft</t>
  </si>
  <si>
    <t>new inert mass</t>
  </si>
  <si>
    <t>payload</t>
  </si>
  <si>
    <t>mdry scaler</t>
  </si>
  <si>
    <t>old mdry</t>
  </si>
  <si>
    <t>mengine</t>
  </si>
  <si>
    <t>old mprop</t>
  </si>
  <si>
    <t>new mprop</t>
  </si>
  <si>
    <t>orbital period</t>
  </si>
  <si>
    <t>mu_m</t>
  </si>
  <si>
    <t>mu_E</t>
  </si>
  <si>
    <t>TOF</t>
  </si>
  <si>
    <t>fracion</t>
  </si>
  <si>
    <t>inert mass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</si>
</sst>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left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0" fontId="0" fillId="0" borderId="13" xfId="0" applyBorder="1"/>
    <xf numFmtId="2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1" xfId="0" applyBorder="1"/>
    <xf numFmtId="1" fontId="0" fillId="0" borderId="15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1" xfId="0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5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11" fontId="0" fillId="0" borderId="24" xfId="0" applyNumberFormat="1" applyBorder="1" applyAlignment="1">
      <alignment horizontal="center"/>
    </xf>
    <xf numFmtId="0" fontId="0" fillId="0" borderId="24" xfId="0" applyBorder="1"/>
    <xf numFmtId="11" fontId="0" fillId="0" borderId="2" xfId="0" applyNumberForma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11" fontId="0" fillId="0" borderId="25" xfId="0" applyNumberFormat="1" applyBorder="1" applyAlignment="1">
      <alignment horizontal="center"/>
    </xf>
    <xf numFmtId="0" fontId="0" fillId="0" borderId="25" xfId="0" applyBorder="1"/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1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0" fontId="0" fillId="6" borderId="26" xfId="0" applyFill="1" applyBorder="1" applyAlignment="1">
      <alignment horizontal="left"/>
    </xf>
    <xf numFmtId="0" fontId="0" fillId="6" borderId="2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95129515516427"/>
          <c:y val="7.407407407407407E-2"/>
          <c:w val="0.72832840663533249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TVs'!$I$2:$I$16</c:f>
              <c:numCache>
                <c:formatCode>0</c:formatCode>
                <c:ptCount val="15"/>
                <c:pt idx="0">
                  <c:v>2093.3294570135804</c:v>
                </c:pt>
                <c:pt idx="1">
                  <c:v>3775.1396629160045</c:v>
                </c:pt>
                <c:pt idx="2">
                  <c:v>5456.9498688184322</c:v>
                </c:pt>
                <c:pt idx="3">
                  <c:v>7138.7600747208526</c:v>
                </c:pt>
                <c:pt idx="4">
                  <c:v>8820.5702806232803</c:v>
                </c:pt>
                <c:pt idx="5">
                  <c:v>10502.380486525708</c:v>
                </c:pt>
                <c:pt idx="6">
                  <c:v>12184.190692428128</c:v>
                </c:pt>
                <c:pt idx="7">
                  <c:v>13866.00089833056</c:v>
                </c:pt>
                <c:pt idx="8">
                  <c:v>15547.811104232984</c:v>
                </c:pt>
                <c:pt idx="9">
                  <c:v>17229.621310135408</c:v>
                </c:pt>
                <c:pt idx="10">
                  <c:v>18911.431516037832</c:v>
                </c:pt>
                <c:pt idx="11">
                  <c:v>20593.241721940256</c:v>
                </c:pt>
                <c:pt idx="12">
                  <c:v>22275.05192784268</c:v>
                </c:pt>
                <c:pt idx="13">
                  <c:v>23956.862133745111</c:v>
                </c:pt>
                <c:pt idx="14">
                  <c:v>25638.672339647528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6-4676-88D7-E938772299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TVs'!$K$2:$K$16</c:f>
              <c:numCache>
                <c:formatCode>0</c:formatCode>
                <c:ptCount val="15"/>
                <c:pt idx="0">
                  <c:v>2224.9752571951813</c:v>
                </c:pt>
                <c:pt idx="1">
                  <c:v>4012.5515428552899</c:v>
                </c:pt>
                <c:pt idx="2">
                  <c:v>5800.1278285154021</c:v>
                </c:pt>
                <c:pt idx="3">
                  <c:v>7587.7041141755071</c:v>
                </c:pt>
                <c:pt idx="4">
                  <c:v>9375.2803998356212</c:v>
                </c:pt>
                <c:pt idx="5">
                  <c:v>11162.856685495732</c:v>
                </c:pt>
                <c:pt idx="6">
                  <c:v>12950.432971155838</c:v>
                </c:pt>
                <c:pt idx="7">
                  <c:v>14738.009256815945</c:v>
                </c:pt>
                <c:pt idx="8">
                  <c:v>16525.585542476059</c:v>
                </c:pt>
                <c:pt idx="9">
                  <c:v>18313.161828136166</c:v>
                </c:pt>
                <c:pt idx="10">
                  <c:v>20100.73811379628</c:v>
                </c:pt>
                <c:pt idx="11">
                  <c:v>21888.314399456387</c:v>
                </c:pt>
                <c:pt idx="12">
                  <c:v>23675.890685116494</c:v>
                </c:pt>
                <c:pt idx="13">
                  <c:v>25463.466970776608</c:v>
                </c:pt>
                <c:pt idx="14">
                  <c:v>27251.043256436707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6-4676-88D7-E938772299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TVs'!$M$2:$M$16</c:f>
              <c:numCache>
                <c:formatCode>0</c:formatCode>
                <c:ptCount val="15"/>
                <c:pt idx="0">
                  <c:v>2359.6372128717485</c:v>
                </c:pt>
                <c:pt idx="1">
                  <c:v>4255.4027998598613</c:v>
                </c:pt>
                <c:pt idx="2">
                  <c:v>6151.1683868479777</c:v>
                </c:pt>
                <c:pt idx="3">
                  <c:v>8046.9339738360868</c:v>
                </c:pt>
                <c:pt idx="4">
                  <c:v>9942.6995608242032</c:v>
                </c:pt>
                <c:pt idx="5">
                  <c:v>11838.46514781232</c:v>
                </c:pt>
                <c:pt idx="6">
                  <c:v>13734.230734800432</c:v>
                </c:pt>
                <c:pt idx="7">
                  <c:v>15629.996321788545</c:v>
                </c:pt>
                <c:pt idx="8">
                  <c:v>17525.761908776665</c:v>
                </c:pt>
                <c:pt idx="9">
                  <c:v>19421.527495764771</c:v>
                </c:pt>
                <c:pt idx="10">
                  <c:v>21317.293082752891</c:v>
                </c:pt>
                <c:pt idx="11">
                  <c:v>23213.058669740996</c:v>
                </c:pt>
                <c:pt idx="12">
                  <c:v>25108.824256729116</c:v>
                </c:pt>
                <c:pt idx="13">
                  <c:v>27004.589843717236</c:v>
                </c:pt>
                <c:pt idx="14">
                  <c:v>28900.355430705342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6-4676-88D7-E938772299B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TVs'!$O$2:$O$16</c:f>
              <c:numCache>
                <c:formatCode>0</c:formatCode>
                <c:ptCount val="15"/>
                <c:pt idx="0">
                  <c:v>2497.3844276072168</c:v>
                </c:pt>
                <c:pt idx="1">
                  <c:v>4503.8180562648176</c:v>
                </c:pt>
                <c:pt idx="2">
                  <c:v>6510.2516849224212</c:v>
                </c:pt>
                <c:pt idx="3">
                  <c:v>8516.6853135800193</c:v>
                </c:pt>
                <c:pt idx="4">
                  <c:v>10523.118942237623</c:v>
                </c:pt>
                <c:pt idx="5">
                  <c:v>12529.552570895223</c:v>
                </c:pt>
                <c:pt idx="6">
                  <c:v>14535.986199552819</c:v>
                </c:pt>
                <c:pt idx="7">
                  <c:v>16542.419828210426</c:v>
                </c:pt>
                <c:pt idx="8">
                  <c:v>18548.853456868026</c:v>
                </c:pt>
                <c:pt idx="9">
                  <c:v>20555.287085525626</c:v>
                </c:pt>
                <c:pt idx="10">
                  <c:v>22561.720714183226</c:v>
                </c:pt>
                <c:pt idx="11">
                  <c:v>24568.154342840826</c:v>
                </c:pt>
                <c:pt idx="12">
                  <c:v>26574.587971498433</c:v>
                </c:pt>
                <c:pt idx="13">
                  <c:v>28581.02160015604</c:v>
                </c:pt>
                <c:pt idx="14">
                  <c:v>30587.455228813633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6-4676-88D7-E938772299B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TVs'!$Q$2:$Q$16</c:f>
              <c:numCache>
                <c:formatCode>0</c:formatCode>
                <c:ptCount val="15"/>
                <c:pt idx="0">
                  <c:v>2638.287588207023</c:v>
                </c:pt>
                <c:pt idx="1">
                  <c:v>4757.9247896451525</c:v>
                </c:pt>
                <c:pt idx="2">
                  <c:v>6877.5619910832866</c:v>
                </c:pt>
                <c:pt idx="3">
                  <c:v>8997.1991925214134</c:v>
                </c:pt>
                <c:pt idx="4">
                  <c:v>11116.836393959544</c:v>
                </c:pt>
                <c:pt idx="5">
                  <c:v>13236.473595397678</c:v>
                </c:pt>
                <c:pt idx="6">
                  <c:v>15356.110796835805</c:v>
                </c:pt>
                <c:pt idx="7">
                  <c:v>17475.747998273939</c:v>
                </c:pt>
                <c:pt idx="8">
                  <c:v>19595.385199712073</c:v>
                </c:pt>
                <c:pt idx="9">
                  <c:v>21715.0224011502</c:v>
                </c:pt>
                <c:pt idx="10">
                  <c:v>23834.659602588326</c:v>
                </c:pt>
                <c:pt idx="11">
                  <c:v>25954.296804026453</c:v>
                </c:pt>
                <c:pt idx="12">
                  <c:v>28073.934005464595</c:v>
                </c:pt>
                <c:pt idx="13">
                  <c:v>30193.571206902729</c:v>
                </c:pt>
                <c:pt idx="14">
                  <c:v>32313.208408340855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B6-4676-88D7-E938772299B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TVs'!$S$2:$S$16</c:f>
              <c:numCache>
                <c:formatCode>0</c:formatCode>
                <c:ptCount val="15"/>
                <c:pt idx="0">
                  <c:v>2782.4190009919721</c:v>
                </c:pt>
                <c:pt idx="1">
                  <c:v>5017.8533982325625</c:v>
                </c:pt>
                <c:pt idx="2">
                  <c:v>7253.2877954731557</c:v>
                </c:pt>
                <c:pt idx="3">
                  <c:v>9488.7221927137471</c:v>
                </c:pt>
                <c:pt idx="4">
                  <c:v>11724.156589954338</c:v>
                </c:pt>
                <c:pt idx="5">
                  <c:v>13959.590987194933</c:v>
                </c:pt>
                <c:pt idx="6">
                  <c:v>16195.025384435525</c:v>
                </c:pt>
                <c:pt idx="7">
                  <c:v>18430.459781676116</c:v>
                </c:pt>
                <c:pt idx="8">
                  <c:v>20665.894178916707</c:v>
                </c:pt>
                <c:pt idx="9">
                  <c:v>22901.328576157299</c:v>
                </c:pt>
                <c:pt idx="10">
                  <c:v>25136.76297339789</c:v>
                </c:pt>
                <c:pt idx="11">
                  <c:v>27372.197370638482</c:v>
                </c:pt>
                <c:pt idx="12">
                  <c:v>29607.631767879073</c:v>
                </c:pt>
                <c:pt idx="13">
                  <c:v>31843.066165119664</c:v>
                </c:pt>
                <c:pt idx="14">
                  <c:v>34078.500562360263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B6-4676-88D7-E938772299B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TVs'!$C$2:$C$16</c:f>
              <c:numCache>
                <c:formatCode>General</c:formatCode>
                <c:ptCount val="15"/>
                <c:pt idx="0">
                  <c:v>6000</c:v>
                </c:pt>
                <c:pt idx="1">
                  <c:v>6500</c:v>
                </c:pt>
                <c:pt idx="2">
                  <c:v>7000</c:v>
                </c:pt>
                <c:pt idx="3">
                  <c:v>7500</c:v>
                </c:pt>
                <c:pt idx="4">
                  <c:v>8000</c:v>
                </c:pt>
                <c:pt idx="5">
                  <c:v>8500</c:v>
                </c:pt>
                <c:pt idx="6">
                  <c:v>9000</c:v>
                </c:pt>
                <c:pt idx="7">
                  <c:v>9500</c:v>
                </c:pt>
                <c:pt idx="8">
                  <c:v>10000</c:v>
                </c:pt>
                <c:pt idx="9">
                  <c:v>10500</c:v>
                </c:pt>
                <c:pt idx="10">
                  <c:v>11000</c:v>
                </c:pt>
                <c:pt idx="11">
                  <c:v>11500</c:v>
                </c:pt>
                <c:pt idx="12">
                  <c:v>12000</c:v>
                </c:pt>
                <c:pt idx="13">
                  <c:v>12500</c:v>
                </c:pt>
                <c:pt idx="14">
                  <c:v>13000</c:v>
                </c:pt>
              </c:numCache>
            </c:numRef>
          </c:xVal>
          <c:yVal>
            <c:numRef>
              <c:f>'Performance curves of TVs'!$U$2:$U$16</c:f>
              <c:numCache>
                <c:formatCode>0</c:formatCode>
                <c:ptCount val="15"/>
                <c:pt idx="0">
                  <c:v>2929.8526289031806</c:v>
                </c:pt>
                <c:pt idx="1">
                  <c:v>5283.7372678310185</c:v>
                </c:pt>
                <c:pt idx="2">
                  <c:v>7637.6219067588609</c:v>
                </c:pt>
                <c:pt idx="3">
                  <c:v>9991.5065456866978</c:v>
                </c:pt>
                <c:pt idx="4">
                  <c:v>12345.391184614538</c:v>
                </c:pt>
                <c:pt idx="5">
                  <c:v>14699.275823542375</c:v>
                </c:pt>
                <c:pt idx="6">
                  <c:v>17053.160462470216</c:v>
                </c:pt>
                <c:pt idx="7">
                  <c:v>19407.045101398056</c:v>
                </c:pt>
                <c:pt idx="8">
                  <c:v>21760.929740325897</c:v>
                </c:pt>
                <c:pt idx="9">
                  <c:v>24114.81437925373</c:v>
                </c:pt>
                <c:pt idx="10">
                  <c:v>26468.699018181571</c:v>
                </c:pt>
                <c:pt idx="11">
                  <c:v>28822.583657109411</c:v>
                </c:pt>
                <c:pt idx="12">
                  <c:v>31176.468296037252</c:v>
                </c:pt>
                <c:pt idx="13">
                  <c:v>33530.352934965085</c:v>
                </c:pt>
                <c:pt idx="14">
                  <c:v>35884.237573892926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B6-4676-88D7-E9387722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59848"/>
        <c:axId val="774960176"/>
      </c:scatterChart>
      <c:valAx>
        <c:axId val="77495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60176"/>
        <c:crosses val="autoZero"/>
        <c:crossBetween val="midCat"/>
      </c:valAx>
      <c:valAx>
        <c:axId val="7749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5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TVs'!$B$21:$B$31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'Performance curves of TVs'!$C$21:$C$31</c:f>
              <c:numCache>
                <c:formatCode>General</c:formatCode>
                <c:ptCount val="11"/>
                <c:pt idx="0">
                  <c:v>0</c:v>
                </c:pt>
                <c:pt idx="1">
                  <c:v>6125000000</c:v>
                </c:pt>
                <c:pt idx="2">
                  <c:v>12250000000</c:v>
                </c:pt>
                <c:pt idx="3">
                  <c:v>18375000000</c:v>
                </c:pt>
                <c:pt idx="4">
                  <c:v>24500000000</c:v>
                </c:pt>
                <c:pt idx="5">
                  <c:v>30625000000</c:v>
                </c:pt>
                <c:pt idx="6">
                  <c:v>36750000000</c:v>
                </c:pt>
                <c:pt idx="7">
                  <c:v>42875000000</c:v>
                </c:pt>
                <c:pt idx="8">
                  <c:v>49000000000</c:v>
                </c:pt>
                <c:pt idx="9">
                  <c:v>55125000000</c:v>
                </c:pt>
                <c:pt idx="10">
                  <c:v>61250000000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2-4DE9-BDF6-92F77953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25248"/>
        <c:axId val="726626232"/>
      </c:scatterChart>
      <c:valAx>
        <c:axId val="7266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6232"/>
        <c:crosses val="autoZero"/>
        <c:crossBetween val="midCat"/>
      </c:valAx>
      <c:valAx>
        <c:axId val="72662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kinetic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  <a:r>
              <a:rPr lang="en-GB" baseline="0"/>
              <a:t> Vehicle Performance</a:t>
            </a:r>
            <a:endParaRPr lang="en-GB"/>
          </a:p>
        </c:rich>
      </c:tx>
      <c:layout>
        <c:manualLayout>
          <c:xMode val="edge"/>
          <c:yMode val="edge"/>
          <c:x val="0.31323017615065685"/>
          <c:y val="4.0010379213619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6599157658487"/>
          <c:y val="0.11904247744726333"/>
          <c:w val="0.83500080592850467"/>
          <c:h val="0.728876839632557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'Performance curves of TVs'!$F$48</c:f>
              <c:strCache>
                <c:ptCount val="1"/>
                <c:pt idx="0">
                  <c:v>DCSS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TVs'!$C$60:$C$146</c:f>
              <c:numCache>
                <c:formatCode>General</c:formatCode>
                <c:ptCount val="87"/>
                <c:pt idx="0">
                  <c:v>3.49</c:v>
                </c:pt>
                <c:pt idx="1">
                  <c:v>3.9</c:v>
                </c:pt>
                <c:pt idx="2">
                  <c:v>4</c:v>
                </c:pt>
                <c:pt idx="3">
                  <c:v>4.54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'Performance curves of TVs'!$G$60:$G$146</c:f>
              <c:numCache>
                <c:formatCode>0.00</c:formatCode>
                <c:ptCount val="87"/>
                <c:pt idx="0">
                  <c:v>4.9008037964198143</c:v>
                </c:pt>
                <c:pt idx="1">
                  <c:v>4.6360458864789571</c:v>
                </c:pt>
                <c:pt idx="2">
                  <c:v>4.5777285224224471</c:v>
                </c:pt>
                <c:pt idx="3">
                  <c:v>4.2968688963913388</c:v>
                </c:pt>
                <c:pt idx="4">
                  <c:v>4.0944448634705051</c:v>
                </c:pt>
                <c:pt idx="5">
                  <c:v>3.7376996869732593</c:v>
                </c:pt>
                <c:pt idx="6">
                  <c:v>3.4604374971134169</c:v>
                </c:pt>
                <c:pt idx="7">
                  <c:v>3.2369428806359868</c:v>
                </c:pt>
                <c:pt idx="8">
                  <c:v>3.0518190149482978</c:v>
                </c:pt>
                <c:pt idx="9">
                  <c:v>2.8952097281544216</c:v>
                </c:pt>
                <c:pt idx="10">
                  <c:v>2.7604741638151422</c:v>
                </c:pt>
                <c:pt idx="11">
                  <c:v>2.6429527946976279</c:v>
                </c:pt>
                <c:pt idx="12">
                  <c:v>2.5392669096535596</c:v>
                </c:pt>
                <c:pt idx="13">
                  <c:v>2.4468988200811013</c:v>
                </c:pt>
                <c:pt idx="14">
                  <c:v>2.3639288441067765</c:v>
                </c:pt>
                <c:pt idx="15">
                  <c:v>2.2888642612112235</c:v>
                </c:pt>
                <c:pt idx="16">
                  <c:v>2.2205244968647544</c:v>
                </c:pt>
                <c:pt idx="17">
                  <c:v>2.157961920423991</c:v>
                </c:pt>
                <c:pt idx="18">
                  <c:v>2.1004058968634958</c:v>
                </c:pt>
                <c:pt idx="19">
                  <c:v>2.0472224317352525</c:v>
                </c:pt>
                <c:pt idx="20">
                  <c:v>1.9978845204723061</c:v>
                </c:pt>
                <c:pt idx="21">
                  <c:v>1.9519500005239516</c:v>
                </c:pt>
                <c:pt idx="22">
                  <c:v>1.9090447611305503</c:v>
                </c:pt>
                <c:pt idx="23">
                  <c:v>1.8688498434866296</c:v>
                </c:pt>
                <c:pt idx="24">
                  <c:v>1.8310914089689789</c:v>
                </c:pt>
                <c:pt idx="25">
                  <c:v>1.7955328510586404</c:v>
                </c:pt>
                <c:pt idx="26">
                  <c:v>1.7619685297984182</c:v>
                </c:pt>
                <c:pt idx="27">
                  <c:v>1.7302187485567084</c:v>
                </c:pt>
                <c:pt idx="28">
                  <c:v>1.7001256921079446</c:v>
                </c:pt>
                <c:pt idx="29">
                  <c:v>1.6715501159103785</c:v>
                </c:pt>
                <c:pt idx="30">
                  <c:v>1.6443686277325311</c:v>
                </c:pt>
                <c:pt idx="31">
                  <c:v>1.6184714403179934</c:v>
                </c:pt>
                <c:pt idx="32">
                  <c:v>1.5937605015696794</c:v>
                </c:pt>
                <c:pt idx="33">
                  <c:v>1.5701479295239145</c:v>
                </c:pt>
                <c:pt idx="34">
                  <c:v>1.5475546950869665</c:v>
                </c:pt>
                <c:pt idx="35">
                  <c:v>1.5259095074741489</c:v>
                </c:pt>
                <c:pt idx="36">
                  <c:v>1.5051478664901996</c:v>
                </c:pt>
                <c:pt idx="37">
                  <c:v>1.4852112529163903</c:v>
                </c:pt>
                <c:pt idx="38">
                  <c:v>1.4660464338327919</c:v>
                </c:pt>
                <c:pt idx="39">
                  <c:v>1.4476048640772108</c:v>
                </c:pt>
                <c:pt idx="40">
                  <c:v>1.4298421685029672</c:v>
                </c:pt>
                <c:pt idx="41">
                  <c:v>1.4127176924536016</c:v>
                </c:pt>
                <c:pt idx="42">
                  <c:v>1.3961941100804198</c:v>
                </c:pt>
                <c:pt idx="43">
                  <c:v>1.3802370819075711</c:v>
                </c:pt>
                <c:pt idx="44">
                  <c:v>1.3648149544901682</c:v>
                </c:pt>
                <c:pt idx="45">
                  <c:v>1.349898496184065</c:v>
                </c:pt>
                <c:pt idx="46">
                  <c:v>1.3354606640056392</c:v>
                </c:pt>
                <c:pt idx="47">
                  <c:v>1.3214763973488139</c:v>
                </c:pt>
                <c:pt idx="48">
                  <c:v>1.307922434977842</c:v>
                </c:pt>
                <c:pt idx="49">
                  <c:v>1.2947771522543947</c:v>
                </c:pt>
                <c:pt idx="50">
                  <c:v>1.2820204160070243</c:v>
                </c:pt>
                <c:pt idx="51">
                  <c:v>1.2696334548267798</c:v>
                </c:pt>
                <c:pt idx="52">
                  <c:v>1.2575987428878925</c:v>
                </c:pt>
                <c:pt idx="53">
                  <c:v>1.2458998956577532</c:v>
                </c:pt>
                <c:pt idx="54">
                  <c:v>1.2345215760845096</c:v>
                </c:pt>
                <c:pt idx="55">
                  <c:v>1.2234494100405506</c:v>
                </c:pt>
                <c:pt idx="56">
                  <c:v>1.2126699099616169</c:v>
                </c:pt>
                <c:pt idx="57">
                  <c:v>1.2021704057589999</c:v>
                </c:pt>
                <c:pt idx="58">
                  <c:v>1.1919389822000688</c:v>
                </c:pt>
                <c:pt idx="59">
                  <c:v>1.1819644220533883</c:v>
                </c:pt>
                <c:pt idx="60">
                  <c:v>1.1722361543815922</c:v>
                </c:pt>
                <c:pt idx="61">
                  <c:v>1.1627442074400904</c:v>
                </c:pt>
                <c:pt idx="62">
                  <c:v>1.1534791657044725</c:v>
                </c:pt>
                <c:pt idx="63">
                  <c:v>1.1444321306056118</c:v>
                </c:pt>
                <c:pt idx="64">
                  <c:v>1.1355946846002352</c:v>
                </c:pt>
                <c:pt idx="65">
                  <c:v>1.1269588582471937</c:v>
                </c:pt>
                <c:pt idx="66">
                  <c:v>1.1185170999967209</c:v>
                </c:pt>
                <c:pt idx="67">
                  <c:v>1.1102622484323772</c:v>
                </c:pt>
                <c:pt idx="68">
                  <c:v>1.1021875067337681</c:v>
                </c:pt>
                <c:pt idx="69">
                  <c:v>1.0942864191530741</c:v>
                </c:pt>
                <c:pt idx="70">
                  <c:v>1.086552849320362</c:v>
                </c:pt>
                <c:pt idx="71">
                  <c:v>1.0789809602119955</c:v>
                </c:pt>
                <c:pt idx="72">
                  <c:v>1.0715651956335419</c:v>
                </c:pt>
                <c:pt idx="73">
                  <c:v>1.0643002630836844</c:v>
                </c:pt>
                <c:pt idx="74">
                  <c:v>1.0571811178790511</c:v>
                </c:pt>
                <c:pt idx="75">
                  <c:v>1.0502029484317479</c:v>
                </c:pt>
                <c:pt idx="76">
                  <c:v>1.0433611625819774</c:v>
                </c:pt>
                <c:pt idx="77">
                  <c:v>1.0366513748975221</c:v>
                </c:pt>
                <c:pt idx="78">
                  <c:v>1.0300693948602921</c:v>
                </c:pt>
                <c:pt idx="79">
                  <c:v>1.0236112158676263</c:v>
                </c:pt>
                <c:pt idx="80">
                  <c:v>1.0172730049827661</c:v>
                </c:pt>
                <c:pt idx="81">
                  <c:v>1.0110510933749264</c:v>
                </c:pt>
                <c:pt idx="82">
                  <c:v>1.004941967394797</c:v>
                </c:pt>
                <c:pt idx="83">
                  <c:v>0.99894226023615307</c:v>
                </c:pt>
                <c:pt idx="84">
                  <c:v>0.99304874413862187</c:v>
                </c:pt>
                <c:pt idx="85">
                  <c:v>0.98725832309058192</c:v>
                </c:pt>
                <c:pt idx="86">
                  <c:v>0.98156802599472048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0-4E67-8813-82D27777D93B}"/>
            </c:ext>
          </c:extLst>
        </c:ser>
        <c:ser>
          <c:idx val="1"/>
          <c:order val="1"/>
          <c:tx>
            <c:strRef>
              <c:f>'Performance curves of TVs'!$D$48</c:f>
              <c:strCache>
                <c:ptCount val="1"/>
                <c:pt idx="0">
                  <c:v>Centaur III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TVs'!$C$58:$C$146</c:f>
              <c:numCache>
                <c:formatCode>General</c:formatCode>
                <c:ptCount val="89"/>
                <c:pt idx="0">
                  <c:v>2.4620000000000002</c:v>
                </c:pt>
                <c:pt idx="1">
                  <c:v>3</c:v>
                </c:pt>
                <c:pt idx="2">
                  <c:v>3.49</c:v>
                </c:pt>
                <c:pt idx="3">
                  <c:v>3.9</c:v>
                </c:pt>
                <c:pt idx="4">
                  <c:v>4</c:v>
                </c:pt>
                <c:pt idx="5">
                  <c:v>4.54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</c:numCache>
            </c:numRef>
          </c:xVal>
          <c:yVal>
            <c:numRef>
              <c:f>'Performance curves of TVs'!$E$58:$E$146</c:f>
              <c:numCache>
                <c:formatCode>0.00</c:formatCode>
                <c:ptCount val="89"/>
                <c:pt idx="0">
                  <c:v>8.5113408742012027</c:v>
                </c:pt>
                <c:pt idx="1">
                  <c:v>7.7104793971148986</c:v>
                </c:pt>
                <c:pt idx="2">
                  <c:v>7.1487365906436136</c:v>
                </c:pt>
                <c:pt idx="3">
                  <c:v>6.76253778794125</c:v>
                </c:pt>
                <c:pt idx="4">
                  <c:v>6.6774710332580254</c:v>
                </c:pt>
                <c:pt idx="5">
                  <c:v>6.267784873834584</c:v>
                </c:pt>
                <c:pt idx="6">
                  <c:v>5.9725116592602818</c:v>
                </c:pt>
                <c:pt idx="7">
                  <c:v>5.4521322678991071</c:v>
                </c:pt>
                <c:pt idx="8">
                  <c:v>5.0476936402394985</c:v>
                </c:pt>
                <c:pt idx="9">
                  <c:v>4.7216850487934918</c:v>
                </c:pt>
                <c:pt idx="10">
                  <c:v>4.45164735550535</c:v>
                </c:pt>
                <c:pt idx="11">
                  <c:v>4.2232034949786641</c:v>
                </c:pt>
                <c:pt idx="12">
                  <c:v>4.0266665392333918</c:v>
                </c:pt>
                <c:pt idx="13">
                  <c:v>3.8552396985574493</c:v>
                </c:pt>
                <c:pt idx="14">
                  <c:v>3.70399449243651</c:v>
                </c:pt>
                <c:pt idx="15">
                  <c:v>3.5692584023655591</c:v>
                </c:pt>
                <c:pt idx="16">
                  <c:v>3.4482312142121017</c:v>
                </c:pt>
                <c:pt idx="17">
                  <c:v>3.3387355166290127</c:v>
                </c:pt>
                <c:pt idx="18">
                  <c:v>3.2390492214264865</c:v>
                </c:pt>
                <c:pt idx="19">
                  <c:v>3.1477900325289947</c:v>
                </c:pt>
                <c:pt idx="20">
                  <c:v>3.0638338349886163</c:v>
                </c:pt>
                <c:pt idx="21">
                  <c:v>2.9862558296301409</c:v>
                </c:pt>
                <c:pt idx="22">
                  <c:v>2.9142872819790369</c:v>
                </c:pt>
                <c:pt idx="23">
                  <c:v>2.8472832154688987</c:v>
                </c:pt>
                <c:pt idx="24">
                  <c:v>2.7846979197657733</c:v>
                </c:pt>
                <c:pt idx="25">
                  <c:v>2.7260661339495535</c:v>
                </c:pt>
                <c:pt idx="26">
                  <c:v>2.6709884133032102</c:v>
                </c:pt>
                <c:pt idx="27">
                  <c:v>2.6191196230794804</c:v>
                </c:pt>
                <c:pt idx="28">
                  <c:v>2.5701597990382994</c:v>
                </c:pt>
                <c:pt idx="29">
                  <c:v>2.5238468201197493</c:v>
                </c:pt>
                <c:pt idx="30">
                  <c:v>2.4799504833766339</c:v>
                </c:pt>
                <c:pt idx="31">
                  <c:v>2.4382676746684995</c:v>
                </c:pt>
                <c:pt idx="32">
                  <c:v>2.3986184034066964</c:v>
                </c:pt>
                <c:pt idx="33">
                  <c:v>2.3608425243967459</c:v>
                </c:pt>
                <c:pt idx="34">
                  <c:v>2.3247970103632576</c:v>
                </c:pt>
                <c:pt idx="35">
                  <c:v>2.2903536690676756</c:v>
                </c:pt>
                <c:pt idx="36">
                  <c:v>2.2573972218337777</c:v>
                </c:pt>
                <c:pt idx="37">
                  <c:v>2.225823677752675</c:v>
                </c:pt>
                <c:pt idx="38">
                  <c:v>2.1955389512569545</c:v>
                </c:pt>
                <c:pt idx="39">
                  <c:v>2.166457681149236</c:v>
                </c:pt>
                <c:pt idx="40">
                  <c:v>2.1385022172851103</c:v>
                </c:pt>
                <c:pt idx="41">
                  <c:v>2.111601747489332</c:v>
                </c:pt>
                <c:pt idx="42">
                  <c:v>2.085691542332206</c:v>
                </c:pt>
                <c:pt idx="43">
                  <c:v>2.0607122994130891</c:v>
                </c:pt>
                <c:pt idx="44">
                  <c:v>2.0366095720184587</c:v>
                </c:pt>
                <c:pt idx="45">
                  <c:v>2.0133332696166959</c:v>
                </c:pt>
                <c:pt idx="46">
                  <c:v>1.9908372197534272</c:v>
                </c:pt>
                <c:pt idx="47">
                  <c:v>1.969078782622451</c:v>
                </c:pt>
                <c:pt idx="48">
                  <c:v>1.9480185109872379</c:v>
                </c:pt>
                <c:pt idx="49">
                  <c:v>1.9276198492787247</c:v>
                </c:pt>
                <c:pt idx="50">
                  <c:v>1.9078488666451501</c:v>
                </c:pt>
                <c:pt idx="51">
                  <c:v>1.8886740195173968</c:v>
                </c:pt>
                <c:pt idx="52">
                  <c:v>1.8700659399090298</c:v>
                </c:pt>
                <c:pt idx="53">
                  <c:v>1.851997246218255</c:v>
                </c:pt>
                <c:pt idx="54">
                  <c:v>1.8344423737587152</c:v>
                </c:pt>
                <c:pt idx="55">
                  <c:v>1.8173774226330359</c:v>
                </c:pt>
                <c:pt idx="56">
                  <c:v>1.8007800208899376</c:v>
                </c:pt>
                <c:pt idx="57">
                  <c:v>1.7846292011827796</c:v>
                </c:pt>
                <c:pt idx="58">
                  <c:v>1.7689052893829611</c:v>
                </c:pt>
                <c:pt idx="59">
                  <c:v>1.7535898038024742</c:v>
                </c:pt>
                <c:pt idx="60">
                  <c:v>1.738665363851718</c:v>
                </c:pt>
                <c:pt idx="61">
                  <c:v>1.7241156071060508</c:v>
                </c:pt>
                <c:pt idx="62">
                  <c:v>1.7099251138812972</c:v>
                </c:pt>
                <c:pt idx="63">
                  <c:v>1.6960793385277251</c:v>
                </c:pt>
                <c:pt idx="64">
                  <c:v>1.6825645467464996</c:v>
                </c:pt>
                <c:pt idx="65">
                  <c:v>1.6693677583145063</c:v>
                </c:pt>
                <c:pt idx="66">
                  <c:v>1.6564766946745735</c:v>
                </c:pt>
                <c:pt idx="67">
                  <c:v>1.6438797309100717</c:v>
                </c:pt>
                <c:pt idx="68">
                  <c:v>1.6315658516769127</c:v>
                </c:pt>
                <c:pt idx="69">
                  <c:v>1.6195246107132433</c:v>
                </c:pt>
                <c:pt idx="70">
                  <c:v>1.6077460935885601</c:v>
                </c:pt>
                <c:pt idx="71">
                  <c:v>1.5962208833903371</c:v>
                </c:pt>
                <c:pt idx="72">
                  <c:v>1.5849400290782765</c:v>
                </c:pt>
                <c:pt idx="73">
                  <c:v>1.5738950162644973</c:v>
                </c:pt>
                <c:pt idx="74">
                  <c:v>1.5630777402029012</c:v>
                </c:pt>
                <c:pt idx="75">
                  <c:v>1.5524804807929931</c:v>
                </c:pt>
                <c:pt idx="76">
                  <c:v>1.5420958794229798</c:v>
                </c:pt>
                <c:pt idx="77">
                  <c:v>1.5319169174943081</c:v>
                </c:pt>
                <c:pt idx="78">
                  <c:v>1.5219368964852376</c:v>
                </c:pt>
                <c:pt idx="79">
                  <c:v>1.5121494194247693</c:v>
                </c:pt>
                <c:pt idx="80">
                  <c:v>1.5025483736605199</c:v>
                </c:pt>
                <c:pt idx="81">
                  <c:v>1.4931279148150705</c:v>
                </c:pt>
                <c:pt idx="82">
                  <c:v>1.4838824518351166</c:v>
                </c:pt>
                <c:pt idx="83">
                  <c:v>1.4748066330465321</c:v>
                </c:pt>
                <c:pt idx="84">
                  <c:v>1.4658953331363203</c:v>
                </c:pt>
                <c:pt idx="85">
                  <c:v>1.4571436409895184</c:v>
                </c:pt>
                <c:pt idx="86">
                  <c:v>1.4485468483154786</c:v>
                </c:pt>
                <c:pt idx="87">
                  <c:v>1.4401004390036845</c:v>
                </c:pt>
                <c:pt idx="88">
                  <c:v>1.4318000791544421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0-4E67-8813-82D27777D93B}"/>
            </c:ext>
          </c:extLst>
        </c:ser>
        <c:ser>
          <c:idx val="2"/>
          <c:order val="2"/>
          <c:tx>
            <c:strRef>
              <c:f>'Performance curves of TVs'!$H$48</c:f>
              <c:strCache>
                <c:ptCount val="1"/>
                <c:pt idx="0">
                  <c:v>Falcon 2S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TVs'!$C$61:$C$146</c:f>
              <c:numCache>
                <c:formatCode>General</c:formatCode>
                <c:ptCount val="86"/>
                <c:pt idx="0">
                  <c:v>3.9</c:v>
                </c:pt>
                <c:pt idx="1">
                  <c:v>4</c:v>
                </c:pt>
                <c:pt idx="2">
                  <c:v>4.54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</c:numCache>
            </c:numRef>
          </c:xVal>
          <c:yVal>
            <c:numRef>
              <c:f>'Performance curves of TVs'!$I$61:$I$146</c:f>
              <c:numCache>
                <c:formatCode>0.00</c:formatCode>
                <c:ptCount val="86"/>
                <c:pt idx="0">
                  <c:v>10.722</c:v>
                </c:pt>
                <c:pt idx="1">
                  <c:v>10.587126706524298</c:v>
                </c:pt>
                <c:pt idx="2">
                  <c:v>9.9375695226559877</c:v>
                </c:pt>
                <c:pt idx="3">
                  <c:v>9.4694140008767178</c:v>
                </c:pt>
                <c:pt idx="4">
                  <c:v>8.644352757725704</c:v>
                </c:pt>
                <c:pt idx="5">
                  <c:v>8.003115532626742</c:v>
                </c:pt>
                <c:pt idx="6">
                  <c:v>7.4862290874645296</c:v>
                </c:pt>
                <c:pt idx="7">
                  <c:v>7.0580844710161976</c:v>
                </c:pt>
                <c:pt idx="8">
                  <c:v>6.6958868538827625</c:v>
                </c:pt>
                <c:pt idx="9">
                  <c:v>6.384277616998582</c:v>
                </c:pt>
                <c:pt idx="10">
                  <c:v>6.1124804539564783</c:v>
                </c:pt>
                <c:pt idx="11">
                  <c:v>5.8726812615703912</c:v>
                </c:pt>
                <c:pt idx="12">
                  <c:v>5.6590572637397578</c:v>
                </c:pt>
                <c:pt idx="13">
                  <c:v>5.4671687224741836</c:v>
                </c:pt>
                <c:pt idx="14">
                  <c:v>5.2935633532621491</c:v>
                </c:pt>
                <c:pt idx="15">
                  <c:v>5.1355107862114471</c:v>
                </c:pt>
                <c:pt idx="16">
                  <c:v>4.9908193916430195</c:v>
                </c:pt>
                <c:pt idx="17">
                  <c:v>4.8577068859157908</c:v>
                </c:pt>
                <c:pt idx="18">
                  <c:v>4.7347070004383589</c:v>
                </c:pt>
                <c:pt idx="19">
                  <c:v>4.6206009071177254</c:v>
                </c:pt>
                <c:pt idx="20">
                  <c:v>4.5143659959571885</c:v>
                </c:pt>
                <c:pt idx="21">
                  <c:v>4.4151370435178432</c:v>
                </c:pt>
                <c:pt idx="22">
                  <c:v>4.322176378862852</c:v>
                </c:pt>
                <c:pt idx="23">
                  <c:v>4.2348506826097188</c:v>
                </c:pt>
                <c:pt idx="24">
                  <c:v>4.1526127438035925</c:v>
                </c:pt>
                <c:pt idx="25">
                  <c:v>4.0749869693043195</c:v>
                </c:pt>
                <c:pt idx="26">
                  <c:v>4.001557766313371</c:v>
                </c:pt>
                <c:pt idx="27">
                  <c:v>3.9319601481826529</c:v>
                </c:pt>
                <c:pt idx="28">
                  <c:v>3.8658720775524893</c:v>
                </c:pt>
                <c:pt idx="29">
                  <c:v>3.8030081794420618</c:v>
                </c:pt>
                <c:pt idx="30">
                  <c:v>3.7431145437322648</c:v>
                </c:pt>
                <c:pt idx="31">
                  <c:v>3.685964400755434</c:v>
                </c:pt>
                <c:pt idx="32">
                  <c:v>3.6313545017867725</c:v>
                </c:pt>
                <c:pt idx="33">
                  <c:v>3.5791020725475664</c:v>
                </c:pt>
                <c:pt idx="34">
                  <c:v>3.5290422355080988</c:v>
                </c:pt>
                <c:pt idx="35">
                  <c:v>3.4810258180521938</c:v>
                </c:pt>
                <c:pt idx="36">
                  <c:v>3.4349174800476421</c:v>
                </c:pt>
                <c:pt idx="37">
                  <c:v>3.3905941072325363</c:v>
                </c:pt>
                <c:pt idx="38">
                  <c:v>3.3479434269413813</c:v>
                </c:pt>
                <c:pt idx="39">
                  <c:v>3.3068628106984552</c:v>
                </c:pt>
                <c:pt idx="40">
                  <c:v>3.2672582345796561</c:v>
                </c:pt>
                <c:pt idx="41">
                  <c:v>3.2290433733501853</c:v>
                </c:pt>
                <c:pt idx="42">
                  <c:v>3.192138808499291</c:v>
                </c:pt>
                <c:pt idx="43">
                  <c:v>3.1564713336255723</c:v>
                </c:pt>
                <c:pt idx="44">
                  <c:v>3.1219733433393917</c:v>
                </c:pt>
                <c:pt idx="45">
                  <c:v>3.0885822940685981</c:v>
                </c:pt>
                <c:pt idx="46">
                  <c:v>3.0562402269782392</c:v>
                </c:pt>
                <c:pt idx="47">
                  <c:v>3.0248933447212276</c:v>
                </c:pt>
                <c:pt idx="48">
                  <c:v>2.9944916349858119</c:v>
                </c:pt>
                <c:pt idx="49">
                  <c:v>2.9649885348454053</c:v>
                </c:pt>
                <c:pt idx="50">
                  <c:v>2.9363406307851956</c:v>
                </c:pt>
                <c:pt idx="51">
                  <c:v>2.9085073900088081</c:v>
                </c:pt>
                <c:pt idx="52">
                  <c:v>2.8814509192419018</c:v>
                </c:pt>
                <c:pt idx="53">
                  <c:v>2.855135747767839</c:v>
                </c:pt>
                <c:pt idx="54">
                  <c:v>2.8295286318698789</c:v>
                </c:pt>
                <c:pt idx="55">
                  <c:v>2.8045983782277806</c:v>
                </c:pt>
                <c:pt idx="56">
                  <c:v>2.7803156841352159</c:v>
                </c:pt>
                <c:pt idx="57">
                  <c:v>2.7566529926767895</c:v>
                </c:pt>
                <c:pt idx="58">
                  <c:v>2.7335843612370918</c:v>
                </c:pt>
                <c:pt idx="59">
                  <c:v>2.7110853419152154</c:v>
                </c:pt>
                <c:pt idx="60">
                  <c:v>2.6891328725913888</c:v>
                </c:pt>
                <c:pt idx="61">
                  <c:v>2.6677051775422473</c:v>
                </c:pt>
                <c:pt idx="62">
                  <c:v>2.6467816766310746</c:v>
                </c:pt>
                <c:pt idx="63">
                  <c:v>2.6263429022121234</c:v>
                </c:pt>
                <c:pt idx="64">
                  <c:v>2.6063704229863767</c:v>
                </c:pt>
                <c:pt idx="65">
                  <c:v>2.5868467741317458</c:v>
                </c:pt>
                <c:pt idx="66">
                  <c:v>2.5677553931057235</c:v>
                </c:pt>
                <c:pt idx="67">
                  <c:v>2.5490805605841151</c:v>
                </c:pt>
                <c:pt idx="68">
                  <c:v>2.5308073460572107</c:v>
                </c:pt>
                <c:pt idx="69">
                  <c:v>2.5129215576554667</c:v>
                </c:pt>
                <c:pt idx="70">
                  <c:v>2.4954096958215097</c:v>
                </c:pt>
                <c:pt idx="71">
                  <c:v>2.4782589104847901</c:v>
                </c:pt>
                <c:pt idx="72">
                  <c:v>2.4614569614301556</c:v>
                </c:pt>
                <c:pt idx="73">
                  <c:v>2.4449921815825912</c:v>
                </c:pt>
                <c:pt idx="74">
                  <c:v>2.4288534429578954</c:v>
                </c:pt>
                <c:pt idx="75">
                  <c:v>2.4130301250534738</c:v>
                </c:pt>
                <c:pt idx="76">
                  <c:v>2.3975120854752743</c:v>
                </c:pt>
                <c:pt idx="77">
                  <c:v>2.3822896326162541</c:v>
                </c:pt>
                <c:pt idx="78">
                  <c:v>2.3673535002191795</c:v>
                </c:pt>
                <c:pt idx="79">
                  <c:v>2.3526948236720657</c:v>
                </c:pt>
                <c:pt idx="80">
                  <c:v>2.3383051178984844</c:v>
                </c:pt>
                <c:pt idx="81">
                  <c:v>2.324176256717454</c:v>
                </c:pt>
                <c:pt idx="82">
                  <c:v>2.3103004535588627</c:v>
                </c:pt>
                <c:pt idx="83">
                  <c:v>2.2966702434304369</c:v>
                </c:pt>
                <c:pt idx="84">
                  <c:v>2.2832784660414007</c:v>
                </c:pt>
                <c:pt idx="85">
                  <c:v>2.2701182499961354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20-4E67-8813-82D27777D93B}"/>
            </c:ext>
          </c:extLst>
        </c:ser>
        <c:ser>
          <c:idx val="3"/>
          <c:order val="3"/>
          <c:tx>
            <c:strRef>
              <c:f>'Performance curves of TVs'!$J$48</c:f>
              <c:strCache>
                <c:ptCount val="1"/>
                <c:pt idx="0">
                  <c:v>Ariane ESC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TVs'!$C$63:$C$146</c:f>
              <c:numCache>
                <c:formatCode>General</c:formatCode>
                <c:ptCount val="84"/>
                <c:pt idx="0">
                  <c:v>4.54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</c:numCache>
            </c:numRef>
          </c:xVal>
          <c:yVal>
            <c:numRef>
              <c:f>'Performance curves of TVs'!$K$63:$K$146</c:f>
              <c:numCache>
                <c:formatCode>0.00</c:formatCode>
                <c:ptCount val="84"/>
                <c:pt idx="0">
                  <c:v>3.6354217498881027</c:v>
                </c:pt>
                <c:pt idx="1">
                  <c:v>3.4641582671696742</c:v>
                </c:pt>
                <c:pt idx="2">
                  <c:v>3.1623293761613978</c:v>
                </c:pt>
                <c:pt idx="3">
                  <c:v>2.9277480985514153</c:v>
                </c:pt>
                <c:pt idx="4">
                  <c:v>2.7386575748895661</c:v>
                </c:pt>
                <c:pt idx="5">
                  <c:v>2.5820311234030897</c:v>
                </c:pt>
                <c:pt idx="6">
                  <c:v>2.4495298018191165</c:v>
                </c:pt>
                <c:pt idx="7">
                  <c:v>2.3355350272766975</c:v>
                </c:pt>
                <c:pt idx="8">
                  <c:v>2.2361045462291487</c:v>
                </c:pt>
                <c:pt idx="9">
                  <c:v>2.1483797562170137</c:v>
                </c:pt>
                <c:pt idx="10">
                  <c:v>2.0702305340917264</c:v>
                </c:pt>
                <c:pt idx="11">
                  <c:v>2.0000327080658789</c:v>
                </c:pt>
                <c:pt idx="12">
                  <c:v>1.9365233425523174</c:v>
                </c:pt>
                <c:pt idx="13">
                  <c:v>1.8787035971335002</c:v>
                </c:pt>
                <c:pt idx="14">
                  <c:v>1.8257717165930443</c:v>
                </c:pt>
                <c:pt idx="15">
                  <c:v>1.7770756951564526</c:v>
                </c:pt>
                <c:pt idx="16">
                  <c:v>1.7320791335848371</c:v>
                </c:pt>
                <c:pt idx="17">
                  <c:v>1.6903361528180747</c:v>
                </c:pt>
                <c:pt idx="18">
                  <c:v>1.6514726554860608</c:v>
                </c:pt>
                <c:pt idx="19">
                  <c:v>1.6151721203205773</c:v>
                </c:pt>
                <c:pt idx="20">
                  <c:v>1.5811646880806989</c:v>
                </c:pt>
                <c:pt idx="21">
                  <c:v>1.5492186740418541</c:v>
                </c:pt>
                <c:pt idx="22">
                  <c:v>1.5191338941849526</c:v>
                </c:pt>
                <c:pt idx="23">
                  <c:v>1.4907363641527656</c:v>
                </c:pt>
                <c:pt idx="24">
                  <c:v>1.4638740492757076</c:v>
                </c:pt>
                <c:pt idx="25">
                  <c:v>1.4384134279320298</c:v>
                </c:pt>
                <c:pt idx="26">
                  <c:v>1.4142366904682777</c:v>
                </c:pt>
                <c:pt idx="27">
                  <c:v>1.3912394392840344</c:v>
                </c:pt>
                <c:pt idx="28">
                  <c:v>1.369328787444783</c:v>
                </c:pt>
                <c:pt idx="29">
                  <c:v>1.3484217767000011</c:v>
                </c:pt>
                <c:pt idx="30">
                  <c:v>1.3284440533726576</c:v>
                </c:pt>
                <c:pt idx="31">
                  <c:v>1.3093287538713436</c:v>
                </c:pt>
                <c:pt idx="32">
                  <c:v>1.2910155617015449</c:v>
                </c:pt>
                <c:pt idx="33">
                  <c:v>1.273449905635146</c:v>
                </c:pt>
                <c:pt idx="34">
                  <c:v>1.2565822747269255</c:v>
                </c:pt>
                <c:pt idx="35">
                  <c:v>1.2403676305734357</c:v>
                </c:pt>
                <c:pt idx="36">
                  <c:v>1.2247649009095583</c:v>
                </c:pt>
                <c:pt idx="37">
                  <c:v>1.2097365415659727</c:v>
                </c:pt>
                <c:pt idx="38">
                  <c:v>1.1952481561424408</c:v>
                </c:pt>
                <c:pt idx="39">
                  <c:v>1.1812681646197811</c:v>
                </c:pt>
                <c:pt idx="40">
                  <c:v>1.1677675136383487</c:v>
                </c:pt>
                <c:pt idx="41">
                  <c:v>1.1547194223898913</c:v>
                </c:pt>
                <c:pt idx="42">
                  <c:v>1.1420991590621346</c:v>
                </c:pt>
                <c:pt idx="43">
                  <c:v>1.1298838435874725</c:v>
                </c:pt>
                <c:pt idx="44">
                  <c:v>1.1180522731145743</c:v>
                </c:pt>
                <c:pt idx="45">
                  <c:v>1.1065847671727529</c:v>
                </c:pt>
                <c:pt idx="46">
                  <c:v>1.0954630299558263</c:v>
                </c:pt>
                <c:pt idx="47">
                  <c:v>1.0846700275325445</c:v>
                </c:pt>
                <c:pt idx="48">
                  <c:v>1.0741898781085069</c:v>
                </c:pt>
                <c:pt idx="49">
                  <c:v>1.0640077537311465</c:v>
                </c:pt>
                <c:pt idx="50">
                  <c:v>1.0541097920537992</c:v>
                </c:pt>
                <c:pt idx="51">
                  <c:v>1.0444830169645043</c:v>
                </c:pt>
                <c:pt idx="52">
                  <c:v>1.0351152670458632</c:v>
                </c:pt>
                <c:pt idx="53">
                  <c:v>1.0259951309689193</c:v>
                </c:pt>
                <c:pt idx="54">
                  <c:v>1.0171118890405255</c:v>
                </c:pt>
                <c:pt idx="55">
                  <c:v>1.0084554602233244</c:v>
                </c:pt>
                <c:pt idx="56">
                  <c:v>1.0000163540329394</c:v>
                </c:pt>
                <c:pt idx="57">
                  <c:v>0.99178562679048565</c:v>
                </c:pt>
                <c:pt idx="58">
                  <c:v>0.98375484177191097</c:v>
                </c:pt>
                <c:pt idx="59">
                  <c:v>0.97591603285047179</c:v>
                </c:pt>
                <c:pt idx="60">
                  <c:v>0.9682616712761587</c:v>
                </c:pt>
                <c:pt idx="61">
                  <c:v>0.96078463527713398</c:v>
                </c:pt>
                <c:pt idx="62">
                  <c:v>0.95347818220418334</c:v>
                </c:pt>
                <c:pt idx="63">
                  <c:v>0.94633592297052627</c:v>
                </c:pt>
                <c:pt idx="64">
                  <c:v>0.93935179856675011</c:v>
                </c:pt>
                <c:pt idx="65">
                  <c:v>0.93252005845466401</c:v>
                </c:pt>
                <c:pt idx="66">
                  <c:v>0.92583524066495915</c:v>
                </c:pt>
                <c:pt idx="67">
                  <c:v>0.91929215344213711</c:v>
                </c:pt>
                <c:pt idx="68">
                  <c:v>0.91288585829652213</c:v>
                </c:pt>
                <c:pt idx="69">
                  <c:v>0.90661165433763413</c:v>
                </c:pt>
                <c:pt idx="70">
                  <c:v>0.90046506377598079</c:v>
                </c:pt>
                <c:pt idx="71">
                  <c:v>0.89444181849165938</c:v>
                </c:pt>
                <c:pt idx="72">
                  <c:v>0.88853784757822629</c:v>
                </c:pt>
                <c:pt idx="73">
                  <c:v>0.88274926577922808</c:v>
                </c:pt>
                <c:pt idx="74">
                  <c:v>0.87707236274276679</c:v>
                </c:pt>
                <c:pt idx="75">
                  <c:v>0.87150359302657376</c:v>
                </c:pt>
                <c:pt idx="76">
                  <c:v>0.86603956679241856</c:v>
                </c:pt>
                <c:pt idx="77">
                  <c:v>0.86067704113436327</c:v>
                </c:pt>
                <c:pt idx="78">
                  <c:v>0.85541291199046088</c:v>
                </c:pt>
                <c:pt idx="79">
                  <c:v>0.8502442065920669</c:v>
                </c:pt>
                <c:pt idx="80">
                  <c:v>0.84516807640903735</c:v>
                </c:pt>
                <c:pt idx="81">
                  <c:v>0.84018179055277709</c:v>
                </c:pt>
                <c:pt idx="82">
                  <c:v>0.8352827296024341</c:v>
                </c:pt>
                <c:pt idx="83">
                  <c:v>0.83046837982252963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20-4E67-8813-82D27777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613952"/>
        <c:axId val="836613296"/>
      </c:scatterChart>
      <c:valAx>
        <c:axId val="8366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Inert mass kg</a:t>
                </a:r>
              </a:p>
            </c:rich>
          </c:tx>
          <c:layout>
            <c:manualLayout>
              <c:xMode val="edge"/>
              <c:yMode val="edge"/>
              <c:x val="0.45753728957107015"/>
              <c:y val="0.91768805319726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296"/>
        <c:crosses val="autoZero"/>
        <c:crossBetween val="midCat"/>
      </c:valAx>
      <c:valAx>
        <c:axId val="8366132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</a:t>
                </a:r>
                <a:r>
                  <a:rPr lang="en-GB" sz="1400" baseline="0"/>
                  <a:t>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97853385845394"/>
          <c:y val="0.19085265927252715"/>
          <c:w val="0.16519599579649716"/>
          <c:h val="0.22461993316710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>
                <a:solidFill>
                  <a:schemeClr val="tx1"/>
                </a:solidFill>
              </a:rPr>
              <a:t>Characteristic Energy</a:t>
            </a:r>
            <a:r>
              <a:rPr lang="en-GB" sz="1800" baseline="0">
                <a:solidFill>
                  <a:schemeClr val="tx1"/>
                </a:solidFill>
              </a:rPr>
              <a:t> of Transfer Vehicles</a:t>
            </a:r>
            <a:endParaRPr lang="en-GB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876294105146021"/>
          <c:y val="2.5081848432172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6599157658487"/>
          <c:y val="0.11904247744726333"/>
          <c:w val="0.83500080592850467"/>
          <c:h val="0.72887683963255756"/>
        </c:manualLayout>
      </c:layout>
      <c:scatterChart>
        <c:scatterStyle val="lineMarker"/>
        <c:varyColors val="0"/>
        <c:ser>
          <c:idx val="0"/>
          <c:order val="0"/>
          <c:tx>
            <c:v>Centaur III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TVs'!$D$58:$D$146</c:f>
              <c:numCache>
                <c:formatCode>0.00</c:formatCode>
                <c:ptCount val="89"/>
                <c:pt idx="0">
                  <c:v>0</c:v>
                </c:pt>
                <c:pt idx="1">
                  <c:v>0.53799999999999981</c:v>
                </c:pt>
                <c:pt idx="2">
                  <c:v>1.028</c:v>
                </c:pt>
                <c:pt idx="3">
                  <c:v>1.4379999999999997</c:v>
                </c:pt>
                <c:pt idx="4">
                  <c:v>1.5379999999999998</c:v>
                </c:pt>
                <c:pt idx="5">
                  <c:v>2.0779999999999998</c:v>
                </c:pt>
                <c:pt idx="6">
                  <c:v>2.5379999999999998</c:v>
                </c:pt>
                <c:pt idx="7">
                  <c:v>3.5379999999999998</c:v>
                </c:pt>
                <c:pt idx="8">
                  <c:v>4.5380000000000003</c:v>
                </c:pt>
                <c:pt idx="9">
                  <c:v>5.5380000000000003</c:v>
                </c:pt>
                <c:pt idx="10">
                  <c:v>6.5380000000000003</c:v>
                </c:pt>
                <c:pt idx="11">
                  <c:v>7.5380000000000003</c:v>
                </c:pt>
                <c:pt idx="12">
                  <c:v>8.5380000000000003</c:v>
                </c:pt>
                <c:pt idx="13">
                  <c:v>9.5380000000000003</c:v>
                </c:pt>
                <c:pt idx="14">
                  <c:v>10.538</c:v>
                </c:pt>
                <c:pt idx="15">
                  <c:v>11.538</c:v>
                </c:pt>
                <c:pt idx="16">
                  <c:v>12.538</c:v>
                </c:pt>
                <c:pt idx="17">
                  <c:v>13.538</c:v>
                </c:pt>
                <c:pt idx="18">
                  <c:v>14.538</c:v>
                </c:pt>
                <c:pt idx="19">
                  <c:v>15.538</c:v>
                </c:pt>
                <c:pt idx="20">
                  <c:v>16.538</c:v>
                </c:pt>
                <c:pt idx="21">
                  <c:v>17.538</c:v>
                </c:pt>
                <c:pt idx="22">
                  <c:v>18.538</c:v>
                </c:pt>
                <c:pt idx="23">
                  <c:v>19.538</c:v>
                </c:pt>
                <c:pt idx="24">
                  <c:v>20.538</c:v>
                </c:pt>
                <c:pt idx="25">
                  <c:v>21.538</c:v>
                </c:pt>
                <c:pt idx="26">
                  <c:v>22.538</c:v>
                </c:pt>
                <c:pt idx="27">
                  <c:v>23.538</c:v>
                </c:pt>
                <c:pt idx="28">
                  <c:v>24.538</c:v>
                </c:pt>
                <c:pt idx="29">
                  <c:v>25.538</c:v>
                </c:pt>
                <c:pt idx="30">
                  <c:v>26.538</c:v>
                </c:pt>
                <c:pt idx="31">
                  <c:v>27.538</c:v>
                </c:pt>
                <c:pt idx="32">
                  <c:v>28.538</c:v>
                </c:pt>
                <c:pt idx="33">
                  <c:v>29.538</c:v>
                </c:pt>
                <c:pt idx="34">
                  <c:v>30.538</c:v>
                </c:pt>
                <c:pt idx="35">
                  <c:v>31.538</c:v>
                </c:pt>
                <c:pt idx="36">
                  <c:v>32.537999999999997</c:v>
                </c:pt>
                <c:pt idx="37">
                  <c:v>33.537999999999997</c:v>
                </c:pt>
                <c:pt idx="38">
                  <c:v>34.537999999999997</c:v>
                </c:pt>
                <c:pt idx="39">
                  <c:v>35.537999999999997</c:v>
                </c:pt>
                <c:pt idx="40">
                  <c:v>36.537999999999997</c:v>
                </c:pt>
                <c:pt idx="41">
                  <c:v>37.537999999999997</c:v>
                </c:pt>
                <c:pt idx="42">
                  <c:v>38.537999999999997</c:v>
                </c:pt>
                <c:pt idx="43">
                  <c:v>39.537999999999997</c:v>
                </c:pt>
                <c:pt idx="44">
                  <c:v>40.537999999999997</c:v>
                </c:pt>
                <c:pt idx="45">
                  <c:v>41.537999999999997</c:v>
                </c:pt>
                <c:pt idx="46">
                  <c:v>42.537999999999997</c:v>
                </c:pt>
                <c:pt idx="47">
                  <c:v>43.537999999999997</c:v>
                </c:pt>
                <c:pt idx="48">
                  <c:v>44.537999999999997</c:v>
                </c:pt>
                <c:pt idx="49">
                  <c:v>45.537999999999997</c:v>
                </c:pt>
                <c:pt idx="50">
                  <c:v>46.537999999999997</c:v>
                </c:pt>
                <c:pt idx="51">
                  <c:v>47.537999999999997</c:v>
                </c:pt>
                <c:pt idx="52">
                  <c:v>48.537999999999997</c:v>
                </c:pt>
                <c:pt idx="53">
                  <c:v>49.537999999999997</c:v>
                </c:pt>
                <c:pt idx="54">
                  <c:v>50.537999999999997</c:v>
                </c:pt>
                <c:pt idx="55">
                  <c:v>51.537999999999997</c:v>
                </c:pt>
                <c:pt idx="56">
                  <c:v>52.537999999999997</c:v>
                </c:pt>
                <c:pt idx="57">
                  <c:v>53.537999999999997</c:v>
                </c:pt>
                <c:pt idx="58">
                  <c:v>54.537999999999997</c:v>
                </c:pt>
                <c:pt idx="59">
                  <c:v>55.537999999999997</c:v>
                </c:pt>
                <c:pt idx="60">
                  <c:v>56.537999999999997</c:v>
                </c:pt>
                <c:pt idx="61">
                  <c:v>57.537999999999997</c:v>
                </c:pt>
                <c:pt idx="62">
                  <c:v>58.537999999999997</c:v>
                </c:pt>
                <c:pt idx="63">
                  <c:v>59.537999999999997</c:v>
                </c:pt>
                <c:pt idx="64">
                  <c:v>60.537999999999997</c:v>
                </c:pt>
                <c:pt idx="65">
                  <c:v>61.537999999999997</c:v>
                </c:pt>
                <c:pt idx="66">
                  <c:v>62.537999999999997</c:v>
                </c:pt>
                <c:pt idx="67">
                  <c:v>63.537999999999997</c:v>
                </c:pt>
                <c:pt idx="68">
                  <c:v>64.537999999999997</c:v>
                </c:pt>
                <c:pt idx="69">
                  <c:v>65.537999999999997</c:v>
                </c:pt>
                <c:pt idx="70">
                  <c:v>66.537999999999997</c:v>
                </c:pt>
                <c:pt idx="71">
                  <c:v>67.537999999999997</c:v>
                </c:pt>
                <c:pt idx="72">
                  <c:v>68.537999999999997</c:v>
                </c:pt>
                <c:pt idx="73">
                  <c:v>69.537999999999997</c:v>
                </c:pt>
                <c:pt idx="74">
                  <c:v>70.537999999999997</c:v>
                </c:pt>
                <c:pt idx="75">
                  <c:v>71.537999999999997</c:v>
                </c:pt>
                <c:pt idx="76">
                  <c:v>72.537999999999997</c:v>
                </c:pt>
                <c:pt idx="77">
                  <c:v>73.537999999999997</c:v>
                </c:pt>
                <c:pt idx="78">
                  <c:v>74.537999999999997</c:v>
                </c:pt>
                <c:pt idx="79">
                  <c:v>75.537999999999997</c:v>
                </c:pt>
                <c:pt idx="80">
                  <c:v>76.537999999999997</c:v>
                </c:pt>
                <c:pt idx="81">
                  <c:v>77.537999999999997</c:v>
                </c:pt>
                <c:pt idx="82">
                  <c:v>78.537999999999997</c:v>
                </c:pt>
                <c:pt idx="83">
                  <c:v>79.537999999999997</c:v>
                </c:pt>
                <c:pt idx="84">
                  <c:v>80.537999999999997</c:v>
                </c:pt>
                <c:pt idx="85">
                  <c:v>81.537999999999997</c:v>
                </c:pt>
                <c:pt idx="86">
                  <c:v>82.537999999999997</c:v>
                </c:pt>
                <c:pt idx="87">
                  <c:v>83.537999999999997</c:v>
                </c:pt>
                <c:pt idx="88">
                  <c:v>84.537999999999997</c:v>
                </c:pt>
              </c:numCache>
            </c:numRef>
          </c:xVal>
          <c:yVal>
            <c:numRef>
              <c:f>'Performance curves of TVs'!$E$58:$E$146</c:f>
              <c:numCache>
                <c:formatCode>0.00</c:formatCode>
                <c:ptCount val="89"/>
                <c:pt idx="0">
                  <c:v>8.5113408742012027</c:v>
                </c:pt>
                <c:pt idx="1">
                  <c:v>7.7104793971148986</c:v>
                </c:pt>
                <c:pt idx="2">
                  <c:v>7.1487365906436136</c:v>
                </c:pt>
                <c:pt idx="3">
                  <c:v>6.76253778794125</c:v>
                </c:pt>
                <c:pt idx="4">
                  <c:v>6.6774710332580254</c:v>
                </c:pt>
                <c:pt idx="5">
                  <c:v>6.267784873834584</c:v>
                </c:pt>
                <c:pt idx="6">
                  <c:v>5.9725116592602818</c:v>
                </c:pt>
                <c:pt idx="7">
                  <c:v>5.4521322678991071</c:v>
                </c:pt>
                <c:pt idx="8">
                  <c:v>5.0476936402394985</c:v>
                </c:pt>
                <c:pt idx="9">
                  <c:v>4.7216850487934918</c:v>
                </c:pt>
                <c:pt idx="10">
                  <c:v>4.45164735550535</c:v>
                </c:pt>
                <c:pt idx="11">
                  <c:v>4.2232034949786641</c:v>
                </c:pt>
                <c:pt idx="12">
                  <c:v>4.0266665392333918</c:v>
                </c:pt>
                <c:pt idx="13">
                  <c:v>3.8552396985574493</c:v>
                </c:pt>
                <c:pt idx="14">
                  <c:v>3.70399449243651</c:v>
                </c:pt>
                <c:pt idx="15">
                  <c:v>3.5692584023655591</c:v>
                </c:pt>
                <c:pt idx="16">
                  <c:v>3.4482312142121017</c:v>
                </c:pt>
                <c:pt idx="17">
                  <c:v>3.3387355166290127</c:v>
                </c:pt>
                <c:pt idx="18">
                  <c:v>3.2390492214264865</c:v>
                </c:pt>
                <c:pt idx="19">
                  <c:v>3.1477900325289947</c:v>
                </c:pt>
                <c:pt idx="20">
                  <c:v>3.0638338349886163</c:v>
                </c:pt>
                <c:pt idx="21">
                  <c:v>2.9862558296301409</c:v>
                </c:pt>
                <c:pt idx="22">
                  <c:v>2.9142872819790369</c:v>
                </c:pt>
                <c:pt idx="23">
                  <c:v>2.8472832154688987</c:v>
                </c:pt>
                <c:pt idx="24">
                  <c:v>2.7846979197657733</c:v>
                </c:pt>
                <c:pt idx="25">
                  <c:v>2.7260661339495535</c:v>
                </c:pt>
                <c:pt idx="26">
                  <c:v>2.6709884133032102</c:v>
                </c:pt>
                <c:pt idx="27">
                  <c:v>2.6191196230794804</c:v>
                </c:pt>
                <c:pt idx="28">
                  <c:v>2.5701597990382994</c:v>
                </c:pt>
                <c:pt idx="29">
                  <c:v>2.5238468201197493</c:v>
                </c:pt>
                <c:pt idx="30">
                  <c:v>2.4799504833766339</c:v>
                </c:pt>
                <c:pt idx="31">
                  <c:v>2.4382676746684995</c:v>
                </c:pt>
                <c:pt idx="32">
                  <c:v>2.3986184034066964</c:v>
                </c:pt>
                <c:pt idx="33">
                  <c:v>2.3608425243967459</c:v>
                </c:pt>
                <c:pt idx="34">
                  <c:v>2.3247970103632576</c:v>
                </c:pt>
                <c:pt idx="35">
                  <c:v>2.2903536690676756</c:v>
                </c:pt>
                <c:pt idx="36">
                  <c:v>2.2573972218337777</c:v>
                </c:pt>
                <c:pt idx="37">
                  <c:v>2.225823677752675</c:v>
                </c:pt>
                <c:pt idx="38">
                  <c:v>2.1955389512569545</c:v>
                </c:pt>
                <c:pt idx="39">
                  <c:v>2.166457681149236</c:v>
                </c:pt>
                <c:pt idx="40">
                  <c:v>2.1385022172851103</c:v>
                </c:pt>
                <c:pt idx="41">
                  <c:v>2.111601747489332</c:v>
                </c:pt>
                <c:pt idx="42">
                  <c:v>2.085691542332206</c:v>
                </c:pt>
                <c:pt idx="43">
                  <c:v>2.0607122994130891</c:v>
                </c:pt>
                <c:pt idx="44">
                  <c:v>2.0366095720184587</c:v>
                </c:pt>
                <c:pt idx="45">
                  <c:v>2.0133332696166959</c:v>
                </c:pt>
                <c:pt idx="46">
                  <c:v>1.9908372197534272</c:v>
                </c:pt>
                <c:pt idx="47">
                  <c:v>1.969078782622451</c:v>
                </c:pt>
                <c:pt idx="48">
                  <c:v>1.9480185109872379</c:v>
                </c:pt>
                <c:pt idx="49">
                  <c:v>1.9276198492787247</c:v>
                </c:pt>
                <c:pt idx="50">
                  <c:v>1.9078488666451501</c:v>
                </c:pt>
                <c:pt idx="51">
                  <c:v>1.8886740195173968</c:v>
                </c:pt>
                <c:pt idx="52">
                  <c:v>1.8700659399090298</c:v>
                </c:pt>
                <c:pt idx="53">
                  <c:v>1.851997246218255</c:v>
                </c:pt>
                <c:pt idx="54">
                  <c:v>1.8344423737587152</c:v>
                </c:pt>
                <c:pt idx="55">
                  <c:v>1.8173774226330359</c:v>
                </c:pt>
                <c:pt idx="56">
                  <c:v>1.8007800208899376</c:v>
                </c:pt>
                <c:pt idx="57">
                  <c:v>1.7846292011827796</c:v>
                </c:pt>
                <c:pt idx="58">
                  <c:v>1.7689052893829611</c:v>
                </c:pt>
                <c:pt idx="59">
                  <c:v>1.7535898038024742</c:v>
                </c:pt>
                <c:pt idx="60">
                  <c:v>1.738665363851718</c:v>
                </c:pt>
                <c:pt idx="61">
                  <c:v>1.7241156071060508</c:v>
                </c:pt>
                <c:pt idx="62">
                  <c:v>1.7099251138812972</c:v>
                </c:pt>
                <c:pt idx="63">
                  <c:v>1.6960793385277251</c:v>
                </c:pt>
                <c:pt idx="64">
                  <c:v>1.6825645467464996</c:v>
                </c:pt>
                <c:pt idx="65">
                  <c:v>1.6693677583145063</c:v>
                </c:pt>
                <c:pt idx="66">
                  <c:v>1.6564766946745735</c:v>
                </c:pt>
                <c:pt idx="67">
                  <c:v>1.6438797309100717</c:v>
                </c:pt>
                <c:pt idx="68">
                  <c:v>1.6315658516769127</c:v>
                </c:pt>
                <c:pt idx="69">
                  <c:v>1.6195246107132433</c:v>
                </c:pt>
                <c:pt idx="70">
                  <c:v>1.6077460935885601</c:v>
                </c:pt>
                <c:pt idx="71">
                  <c:v>1.5962208833903371</c:v>
                </c:pt>
                <c:pt idx="72">
                  <c:v>1.5849400290782765</c:v>
                </c:pt>
                <c:pt idx="73">
                  <c:v>1.5738950162644973</c:v>
                </c:pt>
                <c:pt idx="74">
                  <c:v>1.5630777402029012</c:v>
                </c:pt>
                <c:pt idx="75">
                  <c:v>1.5524804807929931</c:v>
                </c:pt>
                <c:pt idx="76">
                  <c:v>1.5420958794229798</c:v>
                </c:pt>
                <c:pt idx="77">
                  <c:v>1.5319169174943081</c:v>
                </c:pt>
                <c:pt idx="78">
                  <c:v>1.5219368964852376</c:v>
                </c:pt>
                <c:pt idx="79">
                  <c:v>1.5121494194247693</c:v>
                </c:pt>
                <c:pt idx="80">
                  <c:v>1.5025483736605199</c:v>
                </c:pt>
                <c:pt idx="81">
                  <c:v>1.4931279148150705</c:v>
                </c:pt>
                <c:pt idx="82">
                  <c:v>1.4838824518351166</c:v>
                </c:pt>
                <c:pt idx="83">
                  <c:v>1.4748066330465321</c:v>
                </c:pt>
                <c:pt idx="84">
                  <c:v>1.4658953331363203</c:v>
                </c:pt>
                <c:pt idx="85">
                  <c:v>1.4571436409895184</c:v>
                </c:pt>
                <c:pt idx="86">
                  <c:v>1.4485468483154786</c:v>
                </c:pt>
                <c:pt idx="87">
                  <c:v>1.4401004390036845</c:v>
                </c:pt>
                <c:pt idx="88">
                  <c:v>1.4318000791544421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26-44B1-AE7F-3D83625D0476}"/>
            </c:ext>
          </c:extLst>
        </c:ser>
        <c:ser>
          <c:idx val="1"/>
          <c:order val="1"/>
          <c:tx>
            <c:strRef>
              <c:f>'Performance curves of TVs'!$F$48:$G$48</c:f>
              <c:strCache>
                <c:ptCount val="1"/>
                <c:pt idx="0">
                  <c:v>DCSS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TVs'!$F$60:$F$146</c:f>
              <c:numCache>
                <c:formatCode>General</c:formatCode>
                <c:ptCount val="87"/>
                <c:pt idx="0">
                  <c:v>0</c:v>
                </c:pt>
                <c:pt idx="1">
                  <c:v>0.4099999999999997</c:v>
                </c:pt>
                <c:pt idx="2">
                  <c:v>0.50999999999999979</c:v>
                </c:pt>
                <c:pt idx="3">
                  <c:v>1.0499999999999998</c:v>
                </c:pt>
                <c:pt idx="4">
                  <c:v>1.5099999999999998</c:v>
                </c:pt>
                <c:pt idx="5">
                  <c:v>2.5099999999999998</c:v>
                </c:pt>
                <c:pt idx="6">
                  <c:v>3.51</c:v>
                </c:pt>
                <c:pt idx="7">
                  <c:v>4.51</c:v>
                </c:pt>
                <c:pt idx="8">
                  <c:v>5.51</c:v>
                </c:pt>
                <c:pt idx="9">
                  <c:v>6.51</c:v>
                </c:pt>
                <c:pt idx="10">
                  <c:v>7.51</c:v>
                </c:pt>
                <c:pt idx="11">
                  <c:v>8.51</c:v>
                </c:pt>
                <c:pt idx="12">
                  <c:v>9.51</c:v>
                </c:pt>
                <c:pt idx="13">
                  <c:v>10.51</c:v>
                </c:pt>
                <c:pt idx="14">
                  <c:v>11.51</c:v>
                </c:pt>
                <c:pt idx="15">
                  <c:v>12.51</c:v>
                </c:pt>
                <c:pt idx="16">
                  <c:v>13.51</c:v>
                </c:pt>
                <c:pt idx="17">
                  <c:v>14.51</c:v>
                </c:pt>
                <c:pt idx="18">
                  <c:v>15.51</c:v>
                </c:pt>
                <c:pt idx="19">
                  <c:v>16.509999999999998</c:v>
                </c:pt>
                <c:pt idx="20">
                  <c:v>17.509999999999998</c:v>
                </c:pt>
                <c:pt idx="21">
                  <c:v>18.509999999999998</c:v>
                </c:pt>
                <c:pt idx="22">
                  <c:v>19.509999999999998</c:v>
                </c:pt>
                <c:pt idx="23">
                  <c:v>20.509999999999998</c:v>
                </c:pt>
                <c:pt idx="24">
                  <c:v>21.509999999999998</c:v>
                </c:pt>
                <c:pt idx="25">
                  <c:v>22.509999999999998</c:v>
                </c:pt>
                <c:pt idx="26">
                  <c:v>23.509999999999998</c:v>
                </c:pt>
                <c:pt idx="27">
                  <c:v>24.509999999999998</c:v>
                </c:pt>
                <c:pt idx="28">
                  <c:v>25.509999999999998</c:v>
                </c:pt>
                <c:pt idx="29">
                  <c:v>26.509999999999998</c:v>
                </c:pt>
                <c:pt idx="30">
                  <c:v>27.509999999999998</c:v>
                </c:pt>
                <c:pt idx="31">
                  <c:v>28.509999999999998</c:v>
                </c:pt>
                <c:pt idx="32">
                  <c:v>29.509999999999998</c:v>
                </c:pt>
                <c:pt idx="33">
                  <c:v>30.509999999999998</c:v>
                </c:pt>
                <c:pt idx="34">
                  <c:v>31.509999999999998</c:v>
                </c:pt>
                <c:pt idx="35">
                  <c:v>32.51</c:v>
                </c:pt>
                <c:pt idx="36">
                  <c:v>33.51</c:v>
                </c:pt>
                <c:pt idx="37">
                  <c:v>34.51</c:v>
                </c:pt>
                <c:pt idx="38">
                  <c:v>35.51</c:v>
                </c:pt>
                <c:pt idx="39">
                  <c:v>36.51</c:v>
                </c:pt>
                <c:pt idx="40">
                  <c:v>37.51</c:v>
                </c:pt>
                <c:pt idx="41">
                  <c:v>38.51</c:v>
                </c:pt>
                <c:pt idx="42">
                  <c:v>39.51</c:v>
                </c:pt>
                <c:pt idx="43">
                  <c:v>40.51</c:v>
                </c:pt>
                <c:pt idx="44">
                  <c:v>41.51</c:v>
                </c:pt>
                <c:pt idx="45">
                  <c:v>42.51</c:v>
                </c:pt>
                <c:pt idx="46">
                  <c:v>43.51</c:v>
                </c:pt>
                <c:pt idx="47">
                  <c:v>44.51</c:v>
                </c:pt>
                <c:pt idx="48">
                  <c:v>45.51</c:v>
                </c:pt>
                <c:pt idx="49">
                  <c:v>46.51</c:v>
                </c:pt>
                <c:pt idx="50">
                  <c:v>47.51</c:v>
                </c:pt>
                <c:pt idx="51">
                  <c:v>48.51</c:v>
                </c:pt>
                <c:pt idx="52">
                  <c:v>49.51</c:v>
                </c:pt>
                <c:pt idx="53">
                  <c:v>50.51</c:v>
                </c:pt>
                <c:pt idx="54">
                  <c:v>51.51</c:v>
                </c:pt>
                <c:pt idx="55">
                  <c:v>52.51</c:v>
                </c:pt>
                <c:pt idx="56">
                  <c:v>53.51</c:v>
                </c:pt>
                <c:pt idx="57">
                  <c:v>54.51</c:v>
                </c:pt>
                <c:pt idx="58">
                  <c:v>55.51</c:v>
                </c:pt>
                <c:pt idx="59">
                  <c:v>56.51</c:v>
                </c:pt>
                <c:pt idx="60">
                  <c:v>57.51</c:v>
                </c:pt>
                <c:pt idx="61">
                  <c:v>58.51</c:v>
                </c:pt>
                <c:pt idx="62">
                  <c:v>59.51</c:v>
                </c:pt>
                <c:pt idx="63">
                  <c:v>60.51</c:v>
                </c:pt>
                <c:pt idx="64">
                  <c:v>61.51</c:v>
                </c:pt>
                <c:pt idx="65">
                  <c:v>62.51</c:v>
                </c:pt>
                <c:pt idx="66">
                  <c:v>63.51</c:v>
                </c:pt>
                <c:pt idx="67">
                  <c:v>64.510000000000005</c:v>
                </c:pt>
                <c:pt idx="68">
                  <c:v>65.510000000000005</c:v>
                </c:pt>
                <c:pt idx="69">
                  <c:v>66.510000000000005</c:v>
                </c:pt>
                <c:pt idx="70">
                  <c:v>67.510000000000005</c:v>
                </c:pt>
                <c:pt idx="71">
                  <c:v>68.510000000000005</c:v>
                </c:pt>
                <c:pt idx="72">
                  <c:v>69.510000000000005</c:v>
                </c:pt>
                <c:pt idx="73">
                  <c:v>70.510000000000005</c:v>
                </c:pt>
                <c:pt idx="74">
                  <c:v>71.510000000000005</c:v>
                </c:pt>
                <c:pt idx="75">
                  <c:v>72.510000000000005</c:v>
                </c:pt>
                <c:pt idx="76">
                  <c:v>73.510000000000005</c:v>
                </c:pt>
                <c:pt idx="77">
                  <c:v>74.510000000000005</c:v>
                </c:pt>
                <c:pt idx="78">
                  <c:v>75.510000000000005</c:v>
                </c:pt>
                <c:pt idx="79">
                  <c:v>76.510000000000005</c:v>
                </c:pt>
                <c:pt idx="80">
                  <c:v>77.510000000000005</c:v>
                </c:pt>
                <c:pt idx="81">
                  <c:v>78.510000000000005</c:v>
                </c:pt>
                <c:pt idx="82">
                  <c:v>79.510000000000005</c:v>
                </c:pt>
                <c:pt idx="83">
                  <c:v>80.510000000000005</c:v>
                </c:pt>
                <c:pt idx="84">
                  <c:v>81.510000000000005</c:v>
                </c:pt>
                <c:pt idx="85">
                  <c:v>82.51</c:v>
                </c:pt>
                <c:pt idx="86">
                  <c:v>83.51</c:v>
                </c:pt>
              </c:numCache>
            </c:numRef>
          </c:xVal>
          <c:yVal>
            <c:numRef>
              <c:f>'Performance curves of TVs'!$G$60:$G$146</c:f>
              <c:numCache>
                <c:formatCode>0.00</c:formatCode>
                <c:ptCount val="87"/>
                <c:pt idx="0">
                  <c:v>4.9008037964198143</c:v>
                </c:pt>
                <c:pt idx="1">
                  <c:v>4.6360458864789571</c:v>
                </c:pt>
                <c:pt idx="2">
                  <c:v>4.5777285224224471</c:v>
                </c:pt>
                <c:pt idx="3">
                  <c:v>4.2968688963913388</c:v>
                </c:pt>
                <c:pt idx="4">
                  <c:v>4.0944448634705051</c:v>
                </c:pt>
                <c:pt idx="5">
                  <c:v>3.7376996869732593</c:v>
                </c:pt>
                <c:pt idx="6">
                  <c:v>3.4604374971134169</c:v>
                </c:pt>
                <c:pt idx="7">
                  <c:v>3.2369428806359868</c:v>
                </c:pt>
                <c:pt idx="8">
                  <c:v>3.0518190149482978</c:v>
                </c:pt>
                <c:pt idx="9">
                  <c:v>2.8952097281544216</c:v>
                </c:pt>
                <c:pt idx="10">
                  <c:v>2.7604741638151422</c:v>
                </c:pt>
                <c:pt idx="11">
                  <c:v>2.6429527946976279</c:v>
                </c:pt>
                <c:pt idx="12">
                  <c:v>2.5392669096535596</c:v>
                </c:pt>
                <c:pt idx="13">
                  <c:v>2.4468988200811013</c:v>
                </c:pt>
                <c:pt idx="14">
                  <c:v>2.3639288441067765</c:v>
                </c:pt>
                <c:pt idx="15">
                  <c:v>2.2888642612112235</c:v>
                </c:pt>
                <c:pt idx="16">
                  <c:v>2.2205244968647544</c:v>
                </c:pt>
                <c:pt idx="17">
                  <c:v>2.157961920423991</c:v>
                </c:pt>
                <c:pt idx="18">
                  <c:v>2.1004058968634958</c:v>
                </c:pt>
                <c:pt idx="19">
                  <c:v>2.0472224317352525</c:v>
                </c:pt>
                <c:pt idx="20">
                  <c:v>1.9978845204723061</c:v>
                </c:pt>
                <c:pt idx="21">
                  <c:v>1.9519500005239516</c:v>
                </c:pt>
                <c:pt idx="22">
                  <c:v>1.9090447611305503</c:v>
                </c:pt>
                <c:pt idx="23">
                  <c:v>1.8688498434866296</c:v>
                </c:pt>
                <c:pt idx="24">
                  <c:v>1.8310914089689789</c:v>
                </c:pt>
                <c:pt idx="25">
                  <c:v>1.7955328510586404</c:v>
                </c:pt>
                <c:pt idx="26">
                  <c:v>1.7619685297984182</c:v>
                </c:pt>
                <c:pt idx="27">
                  <c:v>1.7302187485567084</c:v>
                </c:pt>
                <c:pt idx="28">
                  <c:v>1.7001256921079446</c:v>
                </c:pt>
                <c:pt idx="29">
                  <c:v>1.6715501159103785</c:v>
                </c:pt>
                <c:pt idx="30">
                  <c:v>1.6443686277325311</c:v>
                </c:pt>
                <c:pt idx="31">
                  <c:v>1.6184714403179934</c:v>
                </c:pt>
                <c:pt idx="32">
                  <c:v>1.5937605015696794</c:v>
                </c:pt>
                <c:pt idx="33">
                  <c:v>1.5701479295239145</c:v>
                </c:pt>
                <c:pt idx="34">
                  <c:v>1.5475546950869665</c:v>
                </c:pt>
                <c:pt idx="35">
                  <c:v>1.5259095074741489</c:v>
                </c:pt>
                <c:pt idx="36">
                  <c:v>1.5051478664901996</c:v>
                </c:pt>
                <c:pt idx="37">
                  <c:v>1.4852112529163903</c:v>
                </c:pt>
                <c:pt idx="38">
                  <c:v>1.4660464338327919</c:v>
                </c:pt>
                <c:pt idx="39">
                  <c:v>1.4476048640772108</c:v>
                </c:pt>
                <c:pt idx="40">
                  <c:v>1.4298421685029672</c:v>
                </c:pt>
                <c:pt idx="41">
                  <c:v>1.4127176924536016</c:v>
                </c:pt>
                <c:pt idx="42">
                  <c:v>1.3961941100804198</c:v>
                </c:pt>
                <c:pt idx="43">
                  <c:v>1.3802370819075711</c:v>
                </c:pt>
                <c:pt idx="44">
                  <c:v>1.3648149544901682</c:v>
                </c:pt>
                <c:pt idx="45">
                  <c:v>1.349898496184065</c:v>
                </c:pt>
                <c:pt idx="46">
                  <c:v>1.3354606640056392</c:v>
                </c:pt>
                <c:pt idx="47">
                  <c:v>1.3214763973488139</c:v>
                </c:pt>
                <c:pt idx="48">
                  <c:v>1.307922434977842</c:v>
                </c:pt>
                <c:pt idx="49">
                  <c:v>1.2947771522543947</c:v>
                </c:pt>
                <c:pt idx="50">
                  <c:v>1.2820204160070243</c:v>
                </c:pt>
                <c:pt idx="51">
                  <c:v>1.2696334548267798</c:v>
                </c:pt>
                <c:pt idx="52">
                  <c:v>1.2575987428878925</c:v>
                </c:pt>
                <c:pt idx="53">
                  <c:v>1.2458998956577532</c:v>
                </c:pt>
                <c:pt idx="54">
                  <c:v>1.2345215760845096</c:v>
                </c:pt>
                <c:pt idx="55">
                  <c:v>1.2234494100405506</c:v>
                </c:pt>
                <c:pt idx="56">
                  <c:v>1.2126699099616169</c:v>
                </c:pt>
                <c:pt idx="57">
                  <c:v>1.2021704057589999</c:v>
                </c:pt>
                <c:pt idx="58">
                  <c:v>1.1919389822000688</c:v>
                </c:pt>
                <c:pt idx="59">
                  <c:v>1.1819644220533883</c:v>
                </c:pt>
                <c:pt idx="60">
                  <c:v>1.1722361543815922</c:v>
                </c:pt>
                <c:pt idx="61">
                  <c:v>1.1627442074400904</c:v>
                </c:pt>
                <c:pt idx="62">
                  <c:v>1.1534791657044725</c:v>
                </c:pt>
                <c:pt idx="63">
                  <c:v>1.1444321306056118</c:v>
                </c:pt>
                <c:pt idx="64">
                  <c:v>1.1355946846002352</c:v>
                </c:pt>
                <c:pt idx="65">
                  <c:v>1.1269588582471937</c:v>
                </c:pt>
                <c:pt idx="66">
                  <c:v>1.1185170999967209</c:v>
                </c:pt>
                <c:pt idx="67">
                  <c:v>1.1102622484323772</c:v>
                </c:pt>
                <c:pt idx="68">
                  <c:v>1.1021875067337681</c:v>
                </c:pt>
                <c:pt idx="69">
                  <c:v>1.0942864191530741</c:v>
                </c:pt>
                <c:pt idx="70">
                  <c:v>1.086552849320362</c:v>
                </c:pt>
                <c:pt idx="71">
                  <c:v>1.0789809602119955</c:v>
                </c:pt>
                <c:pt idx="72">
                  <c:v>1.0715651956335419</c:v>
                </c:pt>
                <c:pt idx="73">
                  <c:v>1.0643002630836844</c:v>
                </c:pt>
                <c:pt idx="74">
                  <c:v>1.0571811178790511</c:v>
                </c:pt>
                <c:pt idx="75">
                  <c:v>1.0502029484317479</c:v>
                </c:pt>
                <c:pt idx="76">
                  <c:v>1.0433611625819774</c:v>
                </c:pt>
                <c:pt idx="77">
                  <c:v>1.0366513748975221</c:v>
                </c:pt>
                <c:pt idx="78">
                  <c:v>1.0300693948602921</c:v>
                </c:pt>
                <c:pt idx="79">
                  <c:v>1.0236112158676263</c:v>
                </c:pt>
                <c:pt idx="80">
                  <c:v>1.0172730049827661</c:v>
                </c:pt>
                <c:pt idx="81">
                  <c:v>1.0110510933749264</c:v>
                </c:pt>
                <c:pt idx="82">
                  <c:v>1.004941967394797</c:v>
                </c:pt>
                <c:pt idx="83">
                  <c:v>0.99894226023615307</c:v>
                </c:pt>
                <c:pt idx="84">
                  <c:v>0.99304874413862187</c:v>
                </c:pt>
                <c:pt idx="85">
                  <c:v>0.98725832309058192</c:v>
                </c:pt>
                <c:pt idx="86">
                  <c:v>0.98156802599472048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26-44B1-AE7F-3D83625D0476}"/>
            </c:ext>
          </c:extLst>
        </c:ser>
        <c:ser>
          <c:idx val="2"/>
          <c:order val="2"/>
          <c:tx>
            <c:strRef>
              <c:f>'Performance curves of TVs'!$H$48:$I$48</c:f>
              <c:strCache>
                <c:ptCount val="1"/>
                <c:pt idx="0">
                  <c:v>Falcon 2S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TVs'!$H$61:$H$146</c:f>
              <c:numCache>
                <c:formatCode>0.00</c:formatCode>
                <c:ptCount val="86"/>
                <c:pt idx="0">
                  <c:v>0</c:v>
                </c:pt>
                <c:pt idx="1">
                  <c:v>0.10000000000000009</c:v>
                </c:pt>
                <c:pt idx="2">
                  <c:v>0.64000000000000012</c:v>
                </c:pt>
                <c:pt idx="3">
                  <c:v>1.1000000000000001</c:v>
                </c:pt>
                <c:pt idx="4">
                  <c:v>2.1</c:v>
                </c:pt>
                <c:pt idx="5">
                  <c:v>3.1</c:v>
                </c:pt>
                <c:pt idx="6">
                  <c:v>4.0999999999999996</c:v>
                </c:pt>
                <c:pt idx="7">
                  <c:v>5.0999999999999996</c:v>
                </c:pt>
                <c:pt idx="8">
                  <c:v>6.1</c:v>
                </c:pt>
                <c:pt idx="9">
                  <c:v>7.1</c:v>
                </c:pt>
                <c:pt idx="10">
                  <c:v>8.1</c:v>
                </c:pt>
                <c:pt idx="11">
                  <c:v>9.1</c:v>
                </c:pt>
                <c:pt idx="12">
                  <c:v>10.1</c:v>
                </c:pt>
                <c:pt idx="13">
                  <c:v>11.1</c:v>
                </c:pt>
                <c:pt idx="14">
                  <c:v>12.1</c:v>
                </c:pt>
                <c:pt idx="15">
                  <c:v>13.1</c:v>
                </c:pt>
                <c:pt idx="16">
                  <c:v>14.1</c:v>
                </c:pt>
                <c:pt idx="17">
                  <c:v>15.1</c:v>
                </c:pt>
                <c:pt idx="18">
                  <c:v>16.100000000000001</c:v>
                </c:pt>
                <c:pt idx="19">
                  <c:v>17.100000000000001</c:v>
                </c:pt>
                <c:pt idx="20">
                  <c:v>18.100000000000001</c:v>
                </c:pt>
                <c:pt idx="21">
                  <c:v>19.100000000000001</c:v>
                </c:pt>
                <c:pt idx="22">
                  <c:v>20.100000000000001</c:v>
                </c:pt>
                <c:pt idx="23">
                  <c:v>21.1</c:v>
                </c:pt>
                <c:pt idx="24">
                  <c:v>22.1</c:v>
                </c:pt>
                <c:pt idx="25">
                  <c:v>23.1</c:v>
                </c:pt>
                <c:pt idx="26">
                  <c:v>24.1</c:v>
                </c:pt>
                <c:pt idx="27">
                  <c:v>25.1</c:v>
                </c:pt>
                <c:pt idx="28">
                  <c:v>26.1</c:v>
                </c:pt>
                <c:pt idx="29">
                  <c:v>27.1</c:v>
                </c:pt>
                <c:pt idx="30">
                  <c:v>28.1</c:v>
                </c:pt>
                <c:pt idx="31">
                  <c:v>29.1</c:v>
                </c:pt>
                <c:pt idx="32">
                  <c:v>30.1</c:v>
                </c:pt>
                <c:pt idx="33">
                  <c:v>31.1</c:v>
                </c:pt>
                <c:pt idx="34">
                  <c:v>32.1</c:v>
                </c:pt>
                <c:pt idx="35">
                  <c:v>33.1</c:v>
                </c:pt>
                <c:pt idx="36">
                  <c:v>34.1</c:v>
                </c:pt>
                <c:pt idx="37">
                  <c:v>35.1</c:v>
                </c:pt>
                <c:pt idx="38">
                  <c:v>36.1</c:v>
                </c:pt>
                <c:pt idx="39">
                  <c:v>37.1</c:v>
                </c:pt>
                <c:pt idx="40">
                  <c:v>38.1</c:v>
                </c:pt>
                <c:pt idx="41">
                  <c:v>39.1</c:v>
                </c:pt>
                <c:pt idx="42">
                  <c:v>40.1</c:v>
                </c:pt>
                <c:pt idx="43">
                  <c:v>41.1</c:v>
                </c:pt>
                <c:pt idx="44">
                  <c:v>42.1</c:v>
                </c:pt>
                <c:pt idx="45">
                  <c:v>43.1</c:v>
                </c:pt>
                <c:pt idx="46">
                  <c:v>44.1</c:v>
                </c:pt>
                <c:pt idx="47">
                  <c:v>45.1</c:v>
                </c:pt>
                <c:pt idx="48">
                  <c:v>46.1</c:v>
                </c:pt>
                <c:pt idx="49">
                  <c:v>47.1</c:v>
                </c:pt>
                <c:pt idx="50">
                  <c:v>48.1</c:v>
                </c:pt>
                <c:pt idx="51">
                  <c:v>49.1</c:v>
                </c:pt>
                <c:pt idx="52">
                  <c:v>50.1</c:v>
                </c:pt>
                <c:pt idx="53">
                  <c:v>51.1</c:v>
                </c:pt>
                <c:pt idx="54">
                  <c:v>52.1</c:v>
                </c:pt>
                <c:pt idx="55">
                  <c:v>53.1</c:v>
                </c:pt>
                <c:pt idx="56">
                  <c:v>54.1</c:v>
                </c:pt>
                <c:pt idx="57">
                  <c:v>55.1</c:v>
                </c:pt>
                <c:pt idx="58">
                  <c:v>56.1</c:v>
                </c:pt>
                <c:pt idx="59">
                  <c:v>57.1</c:v>
                </c:pt>
                <c:pt idx="60">
                  <c:v>58.1</c:v>
                </c:pt>
                <c:pt idx="61">
                  <c:v>59.1</c:v>
                </c:pt>
                <c:pt idx="62">
                  <c:v>60.1</c:v>
                </c:pt>
                <c:pt idx="63">
                  <c:v>61.1</c:v>
                </c:pt>
                <c:pt idx="64">
                  <c:v>62.1</c:v>
                </c:pt>
                <c:pt idx="65">
                  <c:v>63.1</c:v>
                </c:pt>
                <c:pt idx="66">
                  <c:v>64.099999999999994</c:v>
                </c:pt>
                <c:pt idx="67">
                  <c:v>65.099999999999994</c:v>
                </c:pt>
                <c:pt idx="68">
                  <c:v>66.099999999999994</c:v>
                </c:pt>
                <c:pt idx="69">
                  <c:v>67.099999999999994</c:v>
                </c:pt>
                <c:pt idx="70">
                  <c:v>68.099999999999994</c:v>
                </c:pt>
                <c:pt idx="71">
                  <c:v>69.099999999999994</c:v>
                </c:pt>
                <c:pt idx="72">
                  <c:v>70.099999999999994</c:v>
                </c:pt>
                <c:pt idx="73">
                  <c:v>71.099999999999994</c:v>
                </c:pt>
                <c:pt idx="74">
                  <c:v>72.099999999999994</c:v>
                </c:pt>
                <c:pt idx="75">
                  <c:v>73.099999999999994</c:v>
                </c:pt>
                <c:pt idx="76">
                  <c:v>74.099999999999994</c:v>
                </c:pt>
                <c:pt idx="77">
                  <c:v>75.099999999999994</c:v>
                </c:pt>
                <c:pt idx="78">
                  <c:v>76.099999999999994</c:v>
                </c:pt>
                <c:pt idx="79">
                  <c:v>77.099999999999994</c:v>
                </c:pt>
                <c:pt idx="80">
                  <c:v>78.099999999999994</c:v>
                </c:pt>
                <c:pt idx="81">
                  <c:v>79.099999999999994</c:v>
                </c:pt>
                <c:pt idx="82">
                  <c:v>80.099999999999994</c:v>
                </c:pt>
                <c:pt idx="83">
                  <c:v>81.099999999999994</c:v>
                </c:pt>
                <c:pt idx="84">
                  <c:v>82.1</c:v>
                </c:pt>
                <c:pt idx="85">
                  <c:v>83.1</c:v>
                </c:pt>
              </c:numCache>
            </c:numRef>
          </c:xVal>
          <c:yVal>
            <c:numRef>
              <c:f>'Performance curves of TVs'!$I$61:$I$146</c:f>
              <c:numCache>
                <c:formatCode>0.00</c:formatCode>
                <c:ptCount val="86"/>
                <c:pt idx="0">
                  <c:v>10.722</c:v>
                </c:pt>
                <c:pt idx="1">
                  <c:v>10.587126706524298</c:v>
                </c:pt>
                <c:pt idx="2">
                  <c:v>9.9375695226559877</c:v>
                </c:pt>
                <c:pt idx="3">
                  <c:v>9.4694140008767178</c:v>
                </c:pt>
                <c:pt idx="4">
                  <c:v>8.644352757725704</c:v>
                </c:pt>
                <c:pt idx="5">
                  <c:v>8.003115532626742</c:v>
                </c:pt>
                <c:pt idx="6">
                  <c:v>7.4862290874645296</c:v>
                </c:pt>
                <c:pt idx="7">
                  <c:v>7.0580844710161976</c:v>
                </c:pt>
                <c:pt idx="8">
                  <c:v>6.6958868538827625</c:v>
                </c:pt>
                <c:pt idx="9">
                  <c:v>6.384277616998582</c:v>
                </c:pt>
                <c:pt idx="10">
                  <c:v>6.1124804539564783</c:v>
                </c:pt>
                <c:pt idx="11">
                  <c:v>5.8726812615703912</c:v>
                </c:pt>
                <c:pt idx="12">
                  <c:v>5.6590572637397578</c:v>
                </c:pt>
                <c:pt idx="13">
                  <c:v>5.4671687224741836</c:v>
                </c:pt>
                <c:pt idx="14">
                  <c:v>5.2935633532621491</c:v>
                </c:pt>
                <c:pt idx="15">
                  <c:v>5.1355107862114471</c:v>
                </c:pt>
                <c:pt idx="16">
                  <c:v>4.9908193916430195</c:v>
                </c:pt>
                <c:pt idx="17">
                  <c:v>4.8577068859157908</c:v>
                </c:pt>
                <c:pt idx="18">
                  <c:v>4.7347070004383589</c:v>
                </c:pt>
                <c:pt idx="19">
                  <c:v>4.6206009071177254</c:v>
                </c:pt>
                <c:pt idx="20">
                  <c:v>4.5143659959571885</c:v>
                </c:pt>
                <c:pt idx="21">
                  <c:v>4.4151370435178432</c:v>
                </c:pt>
                <c:pt idx="22">
                  <c:v>4.322176378862852</c:v>
                </c:pt>
                <c:pt idx="23">
                  <c:v>4.2348506826097188</c:v>
                </c:pt>
                <c:pt idx="24">
                  <c:v>4.1526127438035925</c:v>
                </c:pt>
                <c:pt idx="25">
                  <c:v>4.0749869693043195</c:v>
                </c:pt>
                <c:pt idx="26">
                  <c:v>4.001557766313371</c:v>
                </c:pt>
                <c:pt idx="27">
                  <c:v>3.9319601481826529</c:v>
                </c:pt>
                <c:pt idx="28">
                  <c:v>3.8658720775524893</c:v>
                </c:pt>
                <c:pt idx="29">
                  <c:v>3.8030081794420618</c:v>
                </c:pt>
                <c:pt idx="30">
                  <c:v>3.7431145437322648</c:v>
                </c:pt>
                <c:pt idx="31">
                  <c:v>3.685964400755434</c:v>
                </c:pt>
                <c:pt idx="32">
                  <c:v>3.6313545017867725</c:v>
                </c:pt>
                <c:pt idx="33">
                  <c:v>3.5791020725475664</c:v>
                </c:pt>
                <c:pt idx="34">
                  <c:v>3.5290422355080988</c:v>
                </c:pt>
                <c:pt idx="35">
                  <c:v>3.4810258180521938</c:v>
                </c:pt>
                <c:pt idx="36">
                  <c:v>3.4349174800476421</c:v>
                </c:pt>
                <c:pt idx="37">
                  <c:v>3.3905941072325363</c:v>
                </c:pt>
                <c:pt idx="38">
                  <c:v>3.3479434269413813</c:v>
                </c:pt>
                <c:pt idx="39">
                  <c:v>3.3068628106984552</c:v>
                </c:pt>
                <c:pt idx="40">
                  <c:v>3.2672582345796561</c:v>
                </c:pt>
                <c:pt idx="41">
                  <c:v>3.2290433733501853</c:v>
                </c:pt>
                <c:pt idx="42">
                  <c:v>3.192138808499291</c:v>
                </c:pt>
                <c:pt idx="43">
                  <c:v>3.1564713336255723</c:v>
                </c:pt>
                <c:pt idx="44">
                  <c:v>3.1219733433393917</c:v>
                </c:pt>
                <c:pt idx="45">
                  <c:v>3.0885822940685981</c:v>
                </c:pt>
                <c:pt idx="46">
                  <c:v>3.0562402269782392</c:v>
                </c:pt>
                <c:pt idx="47">
                  <c:v>3.0248933447212276</c:v>
                </c:pt>
                <c:pt idx="48">
                  <c:v>2.9944916349858119</c:v>
                </c:pt>
                <c:pt idx="49">
                  <c:v>2.9649885348454053</c:v>
                </c:pt>
                <c:pt idx="50">
                  <c:v>2.9363406307851956</c:v>
                </c:pt>
                <c:pt idx="51">
                  <c:v>2.9085073900088081</c:v>
                </c:pt>
                <c:pt idx="52">
                  <c:v>2.8814509192419018</c:v>
                </c:pt>
                <c:pt idx="53">
                  <c:v>2.855135747767839</c:v>
                </c:pt>
                <c:pt idx="54">
                  <c:v>2.8295286318698789</c:v>
                </c:pt>
                <c:pt idx="55">
                  <c:v>2.8045983782277806</c:v>
                </c:pt>
                <c:pt idx="56">
                  <c:v>2.7803156841352159</c:v>
                </c:pt>
                <c:pt idx="57">
                  <c:v>2.7566529926767895</c:v>
                </c:pt>
                <c:pt idx="58">
                  <c:v>2.7335843612370918</c:v>
                </c:pt>
                <c:pt idx="59">
                  <c:v>2.7110853419152154</c:v>
                </c:pt>
                <c:pt idx="60">
                  <c:v>2.6891328725913888</c:v>
                </c:pt>
                <c:pt idx="61">
                  <c:v>2.6677051775422473</c:v>
                </c:pt>
                <c:pt idx="62">
                  <c:v>2.6467816766310746</c:v>
                </c:pt>
                <c:pt idx="63">
                  <c:v>2.6263429022121234</c:v>
                </c:pt>
                <c:pt idx="64">
                  <c:v>2.6063704229863767</c:v>
                </c:pt>
                <c:pt idx="65">
                  <c:v>2.5868467741317458</c:v>
                </c:pt>
                <c:pt idx="66">
                  <c:v>2.5677553931057235</c:v>
                </c:pt>
                <c:pt idx="67">
                  <c:v>2.5490805605841151</c:v>
                </c:pt>
                <c:pt idx="68">
                  <c:v>2.5308073460572107</c:v>
                </c:pt>
                <c:pt idx="69">
                  <c:v>2.5129215576554667</c:v>
                </c:pt>
                <c:pt idx="70">
                  <c:v>2.4954096958215097</c:v>
                </c:pt>
                <c:pt idx="71">
                  <c:v>2.4782589104847901</c:v>
                </c:pt>
                <c:pt idx="72">
                  <c:v>2.4614569614301556</c:v>
                </c:pt>
                <c:pt idx="73">
                  <c:v>2.4449921815825912</c:v>
                </c:pt>
                <c:pt idx="74">
                  <c:v>2.4288534429578954</c:v>
                </c:pt>
                <c:pt idx="75">
                  <c:v>2.4130301250534738</c:v>
                </c:pt>
                <c:pt idx="76">
                  <c:v>2.3975120854752743</c:v>
                </c:pt>
                <c:pt idx="77">
                  <c:v>2.3822896326162541</c:v>
                </c:pt>
                <c:pt idx="78">
                  <c:v>2.3673535002191795</c:v>
                </c:pt>
                <c:pt idx="79">
                  <c:v>2.3526948236720657</c:v>
                </c:pt>
                <c:pt idx="80">
                  <c:v>2.3383051178984844</c:v>
                </c:pt>
                <c:pt idx="81">
                  <c:v>2.324176256717454</c:v>
                </c:pt>
                <c:pt idx="82">
                  <c:v>2.3103004535588627</c:v>
                </c:pt>
                <c:pt idx="83">
                  <c:v>2.2966702434304369</c:v>
                </c:pt>
                <c:pt idx="84">
                  <c:v>2.2832784660414007</c:v>
                </c:pt>
                <c:pt idx="85">
                  <c:v>2.2701182499961354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26-44B1-AE7F-3D83625D0476}"/>
            </c:ext>
          </c:extLst>
        </c:ser>
        <c:ser>
          <c:idx val="3"/>
          <c:order val="3"/>
          <c:tx>
            <c:strRef>
              <c:f>'Performance curves of TVs'!$J$48:$K$48</c:f>
              <c:strCache>
                <c:ptCount val="1"/>
                <c:pt idx="0">
                  <c:v>Ariane ESC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TVs'!$J$63:$J$146</c:f>
              <c:numCache>
                <c:formatCode>0.00</c:formatCode>
                <c:ptCount val="84"/>
                <c:pt idx="0">
                  <c:v>0</c:v>
                </c:pt>
                <c:pt idx="1">
                  <c:v>0.45999999999999996</c:v>
                </c:pt>
                <c:pt idx="2">
                  <c:v>1.46</c:v>
                </c:pt>
                <c:pt idx="3">
                  <c:v>2.46</c:v>
                </c:pt>
                <c:pt idx="4">
                  <c:v>3.46</c:v>
                </c:pt>
                <c:pt idx="5">
                  <c:v>4.46</c:v>
                </c:pt>
                <c:pt idx="6">
                  <c:v>5.46</c:v>
                </c:pt>
                <c:pt idx="7">
                  <c:v>6.46</c:v>
                </c:pt>
                <c:pt idx="8">
                  <c:v>7.46</c:v>
                </c:pt>
                <c:pt idx="9">
                  <c:v>8.4600000000000009</c:v>
                </c:pt>
                <c:pt idx="10">
                  <c:v>9.4600000000000009</c:v>
                </c:pt>
                <c:pt idx="11">
                  <c:v>10.46</c:v>
                </c:pt>
                <c:pt idx="12">
                  <c:v>11.46</c:v>
                </c:pt>
                <c:pt idx="13">
                  <c:v>12.46</c:v>
                </c:pt>
                <c:pt idx="14">
                  <c:v>13.46</c:v>
                </c:pt>
                <c:pt idx="15">
                  <c:v>14.46</c:v>
                </c:pt>
                <c:pt idx="16">
                  <c:v>15.46</c:v>
                </c:pt>
                <c:pt idx="17">
                  <c:v>16.46</c:v>
                </c:pt>
                <c:pt idx="18">
                  <c:v>17.46</c:v>
                </c:pt>
                <c:pt idx="19">
                  <c:v>18.46</c:v>
                </c:pt>
                <c:pt idx="20">
                  <c:v>19.46</c:v>
                </c:pt>
                <c:pt idx="21">
                  <c:v>20.46</c:v>
                </c:pt>
                <c:pt idx="22">
                  <c:v>21.46</c:v>
                </c:pt>
                <c:pt idx="23">
                  <c:v>22.46</c:v>
                </c:pt>
                <c:pt idx="24">
                  <c:v>23.46</c:v>
                </c:pt>
                <c:pt idx="25">
                  <c:v>24.46</c:v>
                </c:pt>
                <c:pt idx="26">
                  <c:v>25.46</c:v>
                </c:pt>
                <c:pt idx="27">
                  <c:v>26.46</c:v>
                </c:pt>
                <c:pt idx="28">
                  <c:v>27.46</c:v>
                </c:pt>
                <c:pt idx="29">
                  <c:v>28.46</c:v>
                </c:pt>
                <c:pt idx="30">
                  <c:v>29.46</c:v>
                </c:pt>
                <c:pt idx="31">
                  <c:v>30.46</c:v>
                </c:pt>
                <c:pt idx="32">
                  <c:v>31.46</c:v>
                </c:pt>
                <c:pt idx="33">
                  <c:v>32.46</c:v>
                </c:pt>
                <c:pt idx="34">
                  <c:v>33.46</c:v>
                </c:pt>
                <c:pt idx="35">
                  <c:v>34.46</c:v>
                </c:pt>
                <c:pt idx="36">
                  <c:v>35.46</c:v>
                </c:pt>
                <c:pt idx="37">
                  <c:v>36.46</c:v>
                </c:pt>
                <c:pt idx="38">
                  <c:v>37.46</c:v>
                </c:pt>
                <c:pt idx="39">
                  <c:v>38.46</c:v>
                </c:pt>
                <c:pt idx="40">
                  <c:v>39.46</c:v>
                </c:pt>
                <c:pt idx="41">
                  <c:v>40.46</c:v>
                </c:pt>
                <c:pt idx="42">
                  <c:v>41.46</c:v>
                </c:pt>
                <c:pt idx="43">
                  <c:v>42.46</c:v>
                </c:pt>
                <c:pt idx="44">
                  <c:v>43.46</c:v>
                </c:pt>
                <c:pt idx="45">
                  <c:v>44.46</c:v>
                </c:pt>
                <c:pt idx="46">
                  <c:v>45.46</c:v>
                </c:pt>
                <c:pt idx="47">
                  <c:v>46.46</c:v>
                </c:pt>
                <c:pt idx="48">
                  <c:v>47.46</c:v>
                </c:pt>
                <c:pt idx="49">
                  <c:v>48.46</c:v>
                </c:pt>
                <c:pt idx="50">
                  <c:v>49.46</c:v>
                </c:pt>
                <c:pt idx="51">
                  <c:v>50.46</c:v>
                </c:pt>
                <c:pt idx="52">
                  <c:v>51.46</c:v>
                </c:pt>
                <c:pt idx="53">
                  <c:v>52.46</c:v>
                </c:pt>
                <c:pt idx="54">
                  <c:v>53.46</c:v>
                </c:pt>
                <c:pt idx="55">
                  <c:v>54.46</c:v>
                </c:pt>
                <c:pt idx="56">
                  <c:v>55.46</c:v>
                </c:pt>
                <c:pt idx="57">
                  <c:v>56.46</c:v>
                </c:pt>
                <c:pt idx="58">
                  <c:v>57.46</c:v>
                </c:pt>
                <c:pt idx="59">
                  <c:v>58.46</c:v>
                </c:pt>
                <c:pt idx="60">
                  <c:v>59.46</c:v>
                </c:pt>
                <c:pt idx="61">
                  <c:v>60.46</c:v>
                </c:pt>
                <c:pt idx="62">
                  <c:v>61.46</c:v>
                </c:pt>
                <c:pt idx="63">
                  <c:v>62.46</c:v>
                </c:pt>
                <c:pt idx="64">
                  <c:v>63.46</c:v>
                </c:pt>
                <c:pt idx="65">
                  <c:v>64.459999999999994</c:v>
                </c:pt>
                <c:pt idx="66">
                  <c:v>65.459999999999994</c:v>
                </c:pt>
                <c:pt idx="67">
                  <c:v>66.459999999999994</c:v>
                </c:pt>
                <c:pt idx="68">
                  <c:v>67.459999999999994</c:v>
                </c:pt>
                <c:pt idx="69">
                  <c:v>68.459999999999994</c:v>
                </c:pt>
                <c:pt idx="70">
                  <c:v>69.459999999999994</c:v>
                </c:pt>
                <c:pt idx="71">
                  <c:v>70.459999999999994</c:v>
                </c:pt>
                <c:pt idx="72">
                  <c:v>71.459999999999994</c:v>
                </c:pt>
                <c:pt idx="73">
                  <c:v>72.459999999999994</c:v>
                </c:pt>
                <c:pt idx="74">
                  <c:v>73.459999999999994</c:v>
                </c:pt>
                <c:pt idx="75">
                  <c:v>74.459999999999994</c:v>
                </c:pt>
                <c:pt idx="76">
                  <c:v>75.459999999999994</c:v>
                </c:pt>
                <c:pt idx="77">
                  <c:v>76.459999999999994</c:v>
                </c:pt>
                <c:pt idx="78">
                  <c:v>77.459999999999994</c:v>
                </c:pt>
                <c:pt idx="79">
                  <c:v>78.459999999999994</c:v>
                </c:pt>
                <c:pt idx="80">
                  <c:v>79.459999999999994</c:v>
                </c:pt>
                <c:pt idx="81">
                  <c:v>80.459999999999994</c:v>
                </c:pt>
                <c:pt idx="82">
                  <c:v>81.459999999999994</c:v>
                </c:pt>
                <c:pt idx="83">
                  <c:v>82.46</c:v>
                </c:pt>
              </c:numCache>
            </c:numRef>
          </c:xVal>
          <c:yVal>
            <c:numRef>
              <c:f>'Performance curves of TVs'!$K$63:$K$146</c:f>
              <c:numCache>
                <c:formatCode>0.00</c:formatCode>
                <c:ptCount val="84"/>
                <c:pt idx="0">
                  <c:v>3.6354217498881027</c:v>
                </c:pt>
                <c:pt idx="1">
                  <c:v>3.4641582671696742</c:v>
                </c:pt>
                <c:pt idx="2">
                  <c:v>3.1623293761613978</c:v>
                </c:pt>
                <c:pt idx="3">
                  <c:v>2.9277480985514153</c:v>
                </c:pt>
                <c:pt idx="4">
                  <c:v>2.7386575748895661</c:v>
                </c:pt>
                <c:pt idx="5">
                  <c:v>2.5820311234030897</c:v>
                </c:pt>
                <c:pt idx="6">
                  <c:v>2.4495298018191165</c:v>
                </c:pt>
                <c:pt idx="7">
                  <c:v>2.3355350272766975</c:v>
                </c:pt>
                <c:pt idx="8">
                  <c:v>2.2361045462291487</c:v>
                </c:pt>
                <c:pt idx="9">
                  <c:v>2.1483797562170137</c:v>
                </c:pt>
                <c:pt idx="10">
                  <c:v>2.0702305340917264</c:v>
                </c:pt>
                <c:pt idx="11">
                  <c:v>2.0000327080658789</c:v>
                </c:pt>
                <c:pt idx="12">
                  <c:v>1.9365233425523174</c:v>
                </c:pt>
                <c:pt idx="13">
                  <c:v>1.8787035971335002</c:v>
                </c:pt>
                <c:pt idx="14">
                  <c:v>1.8257717165930443</c:v>
                </c:pt>
                <c:pt idx="15">
                  <c:v>1.7770756951564526</c:v>
                </c:pt>
                <c:pt idx="16">
                  <c:v>1.7320791335848371</c:v>
                </c:pt>
                <c:pt idx="17">
                  <c:v>1.6903361528180747</c:v>
                </c:pt>
                <c:pt idx="18">
                  <c:v>1.6514726554860608</c:v>
                </c:pt>
                <c:pt idx="19">
                  <c:v>1.6151721203205773</c:v>
                </c:pt>
                <c:pt idx="20">
                  <c:v>1.5811646880806989</c:v>
                </c:pt>
                <c:pt idx="21">
                  <c:v>1.5492186740418541</c:v>
                </c:pt>
                <c:pt idx="22">
                  <c:v>1.5191338941849526</c:v>
                </c:pt>
                <c:pt idx="23">
                  <c:v>1.4907363641527656</c:v>
                </c:pt>
                <c:pt idx="24">
                  <c:v>1.4638740492757076</c:v>
                </c:pt>
                <c:pt idx="25">
                  <c:v>1.4384134279320298</c:v>
                </c:pt>
                <c:pt idx="26">
                  <c:v>1.4142366904682777</c:v>
                </c:pt>
                <c:pt idx="27">
                  <c:v>1.3912394392840344</c:v>
                </c:pt>
                <c:pt idx="28">
                  <c:v>1.369328787444783</c:v>
                </c:pt>
                <c:pt idx="29">
                  <c:v>1.3484217767000011</c:v>
                </c:pt>
                <c:pt idx="30">
                  <c:v>1.3284440533726576</c:v>
                </c:pt>
                <c:pt idx="31">
                  <c:v>1.3093287538713436</c:v>
                </c:pt>
                <c:pt idx="32">
                  <c:v>1.2910155617015449</c:v>
                </c:pt>
                <c:pt idx="33">
                  <c:v>1.273449905635146</c:v>
                </c:pt>
                <c:pt idx="34">
                  <c:v>1.2565822747269255</c:v>
                </c:pt>
                <c:pt idx="35">
                  <c:v>1.2403676305734357</c:v>
                </c:pt>
                <c:pt idx="36">
                  <c:v>1.2247649009095583</c:v>
                </c:pt>
                <c:pt idx="37">
                  <c:v>1.2097365415659727</c:v>
                </c:pt>
                <c:pt idx="38">
                  <c:v>1.1952481561424408</c:v>
                </c:pt>
                <c:pt idx="39">
                  <c:v>1.1812681646197811</c:v>
                </c:pt>
                <c:pt idx="40">
                  <c:v>1.1677675136383487</c:v>
                </c:pt>
                <c:pt idx="41">
                  <c:v>1.1547194223898913</c:v>
                </c:pt>
                <c:pt idx="42">
                  <c:v>1.1420991590621346</c:v>
                </c:pt>
                <c:pt idx="43">
                  <c:v>1.1298838435874725</c:v>
                </c:pt>
                <c:pt idx="44">
                  <c:v>1.1180522731145743</c:v>
                </c:pt>
                <c:pt idx="45">
                  <c:v>1.1065847671727529</c:v>
                </c:pt>
                <c:pt idx="46">
                  <c:v>1.0954630299558263</c:v>
                </c:pt>
                <c:pt idx="47">
                  <c:v>1.0846700275325445</c:v>
                </c:pt>
                <c:pt idx="48">
                  <c:v>1.0741898781085069</c:v>
                </c:pt>
                <c:pt idx="49">
                  <c:v>1.0640077537311465</c:v>
                </c:pt>
                <c:pt idx="50">
                  <c:v>1.0541097920537992</c:v>
                </c:pt>
                <c:pt idx="51">
                  <c:v>1.0444830169645043</c:v>
                </c:pt>
                <c:pt idx="52">
                  <c:v>1.0351152670458632</c:v>
                </c:pt>
                <c:pt idx="53">
                  <c:v>1.0259951309689193</c:v>
                </c:pt>
                <c:pt idx="54">
                  <c:v>1.0171118890405255</c:v>
                </c:pt>
                <c:pt idx="55">
                  <c:v>1.0084554602233244</c:v>
                </c:pt>
                <c:pt idx="56">
                  <c:v>1.0000163540329394</c:v>
                </c:pt>
                <c:pt idx="57">
                  <c:v>0.99178562679048565</c:v>
                </c:pt>
                <c:pt idx="58">
                  <c:v>0.98375484177191097</c:v>
                </c:pt>
                <c:pt idx="59">
                  <c:v>0.97591603285047179</c:v>
                </c:pt>
                <c:pt idx="60">
                  <c:v>0.9682616712761587</c:v>
                </c:pt>
                <c:pt idx="61">
                  <c:v>0.96078463527713398</c:v>
                </c:pt>
                <c:pt idx="62">
                  <c:v>0.95347818220418334</c:v>
                </c:pt>
                <c:pt idx="63">
                  <c:v>0.94633592297052627</c:v>
                </c:pt>
                <c:pt idx="64">
                  <c:v>0.93935179856675011</c:v>
                </c:pt>
                <c:pt idx="65">
                  <c:v>0.93252005845466401</c:v>
                </c:pt>
                <c:pt idx="66">
                  <c:v>0.92583524066495915</c:v>
                </c:pt>
                <c:pt idx="67">
                  <c:v>0.91929215344213711</c:v>
                </c:pt>
                <c:pt idx="68">
                  <c:v>0.91288585829652213</c:v>
                </c:pt>
                <c:pt idx="69">
                  <c:v>0.90661165433763413</c:v>
                </c:pt>
                <c:pt idx="70">
                  <c:v>0.90046506377598079</c:v>
                </c:pt>
                <c:pt idx="71">
                  <c:v>0.89444181849165938</c:v>
                </c:pt>
                <c:pt idx="72">
                  <c:v>0.88853784757822629</c:v>
                </c:pt>
                <c:pt idx="73">
                  <c:v>0.88274926577922808</c:v>
                </c:pt>
                <c:pt idx="74">
                  <c:v>0.87707236274276679</c:v>
                </c:pt>
                <c:pt idx="75">
                  <c:v>0.87150359302657376</c:v>
                </c:pt>
                <c:pt idx="76">
                  <c:v>0.86603956679241856</c:v>
                </c:pt>
                <c:pt idx="77">
                  <c:v>0.86067704113436327</c:v>
                </c:pt>
                <c:pt idx="78">
                  <c:v>0.85541291199046088</c:v>
                </c:pt>
                <c:pt idx="79">
                  <c:v>0.8502442065920669</c:v>
                </c:pt>
                <c:pt idx="80">
                  <c:v>0.84516807640903735</c:v>
                </c:pt>
                <c:pt idx="81">
                  <c:v>0.84018179055277709</c:v>
                </c:pt>
                <c:pt idx="82">
                  <c:v>0.8352827296024341</c:v>
                </c:pt>
                <c:pt idx="83">
                  <c:v>0.83046837982252963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26-44B1-AE7F-3D83625D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613952"/>
        <c:axId val="836613296"/>
      </c:scatterChart>
      <c:valAx>
        <c:axId val="8366139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solidFill>
                      <a:schemeClr val="tx1"/>
                    </a:solidFill>
                  </a:rPr>
                  <a:t>Payload</a:t>
                </a:r>
                <a:r>
                  <a:rPr lang="en-GB" sz="1400" baseline="0">
                    <a:solidFill>
                      <a:schemeClr val="tx1"/>
                    </a:solidFill>
                  </a:rPr>
                  <a:t> mass</a:t>
                </a:r>
                <a:r>
                  <a:rPr lang="en-GB" sz="1400">
                    <a:solidFill>
                      <a:schemeClr val="tx1"/>
                    </a:solidFill>
                  </a:rPr>
                  <a:t> [tons]</a:t>
                </a:r>
              </a:p>
            </c:rich>
          </c:tx>
          <c:layout>
            <c:manualLayout>
              <c:xMode val="edge"/>
              <c:yMode val="edge"/>
              <c:x val="0.41418431399789685"/>
              <c:y val="0.90873082856520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296"/>
        <c:crosses val="autoZero"/>
        <c:crossBetween val="midCat"/>
        <c:majorUnit val="5"/>
      </c:valAx>
      <c:valAx>
        <c:axId val="83661329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solidFill>
                      <a:schemeClr val="tx1"/>
                    </a:solidFill>
                  </a:rPr>
                  <a:t>Δ</a:t>
                </a:r>
                <a:r>
                  <a:rPr lang="en-GB" sz="1400" baseline="0">
                    <a:solidFill>
                      <a:schemeClr val="tx1"/>
                    </a:solidFill>
                  </a:rPr>
                  <a:t>V [km/s]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9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98930909561837"/>
          <c:y val="0.13960899888423767"/>
          <c:w val="0.14962168381515303"/>
          <c:h val="0.2015368650604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</a:t>
            </a:r>
            <a:r>
              <a:rPr lang="en-GB" baseline="0"/>
              <a:t> Vehicle Performance</a:t>
            </a:r>
            <a:endParaRPr lang="en-GB"/>
          </a:p>
        </c:rich>
      </c:tx>
      <c:layout>
        <c:manualLayout>
          <c:xMode val="edge"/>
          <c:yMode val="edge"/>
          <c:x val="0.31323017615065685"/>
          <c:y val="4.0010379213619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6599157658487"/>
          <c:y val="0.11904247744726333"/>
          <c:w val="0.83500080592850467"/>
          <c:h val="0.72887683963255756"/>
        </c:manualLayout>
      </c:layout>
      <c:scatterChart>
        <c:scatterStyle val="lineMarker"/>
        <c:varyColors val="0"/>
        <c:ser>
          <c:idx val="2"/>
          <c:order val="2"/>
          <c:tx>
            <c:strRef>
              <c:f>'Performance curves of TVs'!$H$48:$I$48</c:f>
              <c:strCache>
                <c:ptCount val="1"/>
                <c:pt idx="0">
                  <c:v>Falcon 2S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TVs'!$H$61:$H$146</c:f>
              <c:numCache>
                <c:formatCode>0.00</c:formatCode>
                <c:ptCount val="86"/>
                <c:pt idx="0">
                  <c:v>0</c:v>
                </c:pt>
                <c:pt idx="1">
                  <c:v>0.10000000000000009</c:v>
                </c:pt>
                <c:pt idx="2">
                  <c:v>0.64000000000000012</c:v>
                </c:pt>
                <c:pt idx="3">
                  <c:v>1.1000000000000001</c:v>
                </c:pt>
                <c:pt idx="4">
                  <c:v>2.1</c:v>
                </c:pt>
                <c:pt idx="5">
                  <c:v>3.1</c:v>
                </c:pt>
                <c:pt idx="6">
                  <c:v>4.0999999999999996</c:v>
                </c:pt>
                <c:pt idx="7">
                  <c:v>5.0999999999999996</c:v>
                </c:pt>
                <c:pt idx="8">
                  <c:v>6.1</c:v>
                </c:pt>
                <c:pt idx="9">
                  <c:v>7.1</c:v>
                </c:pt>
                <c:pt idx="10">
                  <c:v>8.1</c:v>
                </c:pt>
                <c:pt idx="11">
                  <c:v>9.1</c:v>
                </c:pt>
                <c:pt idx="12">
                  <c:v>10.1</c:v>
                </c:pt>
                <c:pt idx="13">
                  <c:v>11.1</c:v>
                </c:pt>
                <c:pt idx="14">
                  <c:v>12.1</c:v>
                </c:pt>
                <c:pt idx="15">
                  <c:v>13.1</c:v>
                </c:pt>
                <c:pt idx="16">
                  <c:v>14.1</c:v>
                </c:pt>
                <c:pt idx="17">
                  <c:v>15.1</c:v>
                </c:pt>
                <c:pt idx="18">
                  <c:v>16.100000000000001</c:v>
                </c:pt>
                <c:pt idx="19">
                  <c:v>17.100000000000001</c:v>
                </c:pt>
                <c:pt idx="20">
                  <c:v>18.100000000000001</c:v>
                </c:pt>
                <c:pt idx="21">
                  <c:v>19.100000000000001</c:v>
                </c:pt>
                <c:pt idx="22">
                  <c:v>20.100000000000001</c:v>
                </c:pt>
                <c:pt idx="23">
                  <c:v>21.1</c:v>
                </c:pt>
                <c:pt idx="24">
                  <c:v>22.1</c:v>
                </c:pt>
                <c:pt idx="25">
                  <c:v>23.1</c:v>
                </c:pt>
                <c:pt idx="26">
                  <c:v>24.1</c:v>
                </c:pt>
                <c:pt idx="27">
                  <c:v>25.1</c:v>
                </c:pt>
                <c:pt idx="28">
                  <c:v>26.1</c:v>
                </c:pt>
                <c:pt idx="29">
                  <c:v>27.1</c:v>
                </c:pt>
                <c:pt idx="30">
                  <c:v>28.1</c:v>
                </c:pt>
                <c:pt idx="31">
                  <c:v>29.1</c:v>
                </c:pt>
                <c:pt idx="32">
                  <c:v>30.1</c:v>
                </c:pt>
                <c:pt idx="33">
                  <c:v>31.1</c:v>
                </c:pt>
                <c:pt idx="34">
                  <c:v>32.1</c:v>
                </c:pt>
                <c:pt idx="35">
                  <c:v>33.1</c:v>
                </c:pt>
                <c:pt idx="36">
                  <c:v>34.1</c:v>
                </c:pt>
                <c:pt idx="37">
                  <c:v>35.1</c:v>
                </c:pt>
                <c:pt idx="38">
                  <c:v>36.1</c:v>
                </c:pt>
                <c:pt idx="39">
                  <c:v>37.1</c:v>
                </c:pt>
                <c:pt idx="40">
                  <c:v>38.1</c:v>
                </c:pt>
                <c:pt idx="41">
                  <c:v>39.1</c:v>
                </c:pt>
                <c:pt idx="42">
                  <c:v>40.1</c:v>
                </c:pt>
                <c:pt idx="43">
                  <c:v>41.1</c:v>
                </c:pt>
                <c:pt idx="44">
                  <c:v>42.1</c:v>
                </c:pt>
                <c:pt idx="45">
                  <c:v>43.1</c:v>
                </c:pt>
                <c:pt idx="46">
                  <c:v>44.1</c:v>
                </c:pt>
                <c:pt idx="47">
                  <c:v>45.1</c:v>
                </c:pt>
                <c:pt idx="48">
                  <c:v>46.1</c:v>
                </c:pt>
                <c:pt idx="49">
                  <c:v>47.1</c:v>
                </c:pt>
                <c:pt idx="50">
                  <c:v>48.1</c:v>
                </c:pt>
                <c:pt idx="51">
                  <c:v>49.1</c:v>
                </c:pt>
                <c:pt idx="52">
                  <c:v>50.1</c:v>
                </c:pt>
                <c:pt idx="53">
                  <c:v>51.1</c:v>
                </c:pt>
                <c:pt idx="54">
                  <c:v>52.1</c:v>
                </c:pt>
                <c:pt idx="55">
                  <c:v>53.1</c:v>
                </c:pt>
                <c:pt idx="56">
                  <c:v>54.1</c:v>
                </c:pt>
                <c:pt idx="57">
                  <c:v>55.1</c:v>
                </c:pt>
                <c:pt idx="58">
                  <c:v>56.1</c:v>
                </c:pt>
                <c:pt idx="59">
                  <c:v>57.1</c:v>
                </c:pt>
                <c:pt idx="60">
                  <c:v>58.1</c:v>
                </c:pt>
                <c:pt idx="61">
                  <c:v>59.1</c:v>
                </c:pt>
                <c:pt idx="62">
                  <c:v>60.1</c:v>
                </c:pt>
                <c:pt idx="63">
                  <c:v>61.1</c:v>
                </c:pt>
                <c:pt idx="64">
                  <c:v>62.1</c:v>
                </c:pt>
                <c:pt idx="65">
                  <c:v>63.1</c:v>
                </c:pt>
                <c:pt idx="66">
                  <c:v>64.099999999999994</c:v>
                </c:pt>
                <c:pt idx="67">
                  <c:v>65.099999999999994</c:v>
                </c:pt>
                <c:pt idx="68">
                  <c:v>66.099999999999994</c:v>
                </c:pt>
                <c:pt idx="69">
                  <c:v>67.099999999999994</c:v>
                </c:pt>
                <c:pt idx="70">
                  <c:v>68.099999999999994</c:v>
                </c:pt>
                <c:pt idx="71">
                  <c:v>69.099999999999994</c:v>
                </c:pt>
                <c:pt idx="72">
                  <c:v>70.099999999999994</c:v>
                </c:pt>
                <c:pt idx="73">
                  <c:v>71.099999999999994</c:v>
                </c:pt>
                <c:pt idx="74">
                  <c:v>72.099999999999994</c:v>
                </c:pt>
                <c:pt idx="75">
                  <c:v>73.099999999999994</c:v>
                </c:pt>
                <c:pt idx="76">
                  <c:v>74.099999999999994</c:v>
                </c:pt>
                <c:pt idx="77">
                  <c:v>75.099999999999994</c:v>
                </c:pt>
                <c:pt idx="78">
                  <c:v>76.099999999999994</c:v>
                </c:pt>
                <c:pt idx="79">
                  <c:v>77.099999999999994</c:v>
                </c:pt>
                <c:pt idx="80">
                  <c:v>78.099999999999994</c:v>
                </c:pt>
                <c:pt idx="81">
                  <c:v>79.099999999999994</c:v>
                </c:pt>
                <c:pt idx="82">
                  <c:v>80.099999999999994</c:v>
                </c:pt>
                <c:pt idx="83">
                  <c:v>81.099999999999994</c:v>
                </c:pt>
                <c:pt idx="84">
                  <c:v>82.1</c:v>
                </c:pt>
                <c:pt idx="85">
                  <c:v>83.1</c:v>
                </c:pt>
              </c:numCache>
            </c:numRef>
          </c:xVal>
          <c:yVal>
            <c:numRef>
              <c:f>'Performance curves of TVs'!$I$61:$I$146</c:f>
              <c:numCache>
                <c:formatCode>0.00</c:formatCode>
                <c:ptCount val="86"/>
                <c:pt idx="0">
                  <c:v>10.722</c:v>
                </c:pt>
                <c:pt idx="1">
                  <c:v>10.587126706524298</c:v>
                </c:pt>
                <c:pt idx="2">
                  <c:v>9.9375695226559877</c:v>
                </c:pt>
                <c:pt idx="3">
                  <c:v>9.4694140008767178</c:v>
                </c:pt>
                <c:pt idx="4">
                  <c:v>8.644352757725704</c:v>
                </c:pt>
                <c:pt idx="5">
                  <c:v>8.003115532626742</c:v>
                </c:pt>
                <c:pt idx="6">
                  <c:v>7.4862290874645296</c:v>
                </c:pt>
                <c:pt idx="7">
                  <c:v>7.0580844710161976</c:v>
                </c:pt>
                <c:pt idx="8">
                  <c:v>6.6958868538827625</c:v>
                </c:pt>
                <c:pt idx="9">
                  <c:v>6.384277616998582</c:v>
                </c:pt>
                <c:pt idx="10">
                  <c:v>6.1124804539564783</c:v>
                </c:pt>
                <c:pt idx="11">
                  <c:v>5.8726812615703912</c:v>
                </c:pt>
                <c:pt idx="12">
                  <c:v>5.6590572637397578</c:v>
                </c:pt>
                <c:pt idx="13">
                  <c:v>5.4671687224741836</c:v>
                </c:pt>
                <c:pt idx="14">
                  <c:v>5.2935633532621491</c:v>
                </c:pt>
                <c:pt idx="15">
                  <c:v>5.1355107862114471</c:v>
                </c:pt>
                <c:pt idx="16">
                  <c:v>4.9908193916430195</c:v>
                </c:pt>
                <c:pt idx="17">
                  <c:v>4.8577068859157908</c:v>
                </c:pt>
                <c:pt idx="18">
                  <c:v>4.7347070004383589</c:v>
                </c:pt>
                <c:pt idx="19">
                  <c:v>4.6206009071177254</c:v>
                </c:pt>
                <c:pt idx="20">
                  <c:v>4.5143659959571885</c:v>
                </c:pt>
                <c:pt idx="21">
                  <c:v>4.4151370435178432</c:v>
                </c:pt>
                <c:pt idx="22">
                  <c:v>4.322176378862852</c:v>
                </c:pt>
                <c:pt idx="23">
                  <c:v>4.2348506826097188</c:v>
                </c:pt>
                <c:pt idx="24">
                  <c:v>4.1526127438035925</c:v>
                </c:pt>
                <c:pt idx="25">
                  <c:v>4.0749869693043195</c:v>
                </c:pt>
                <c:pt idx="26">
                  <c:v>4.001557766313371</c:v>
                </c:pt>
                <c:pt idx="27">
                  <c:v>3.9319601481826529</c:v>
                </c:pt>
                <c:pt idx="28">
                  <c:v>3.8658720775524893</c:v>
                </c:pt>
                <c:pt idx="29">
                  <c:v>3.8030081794420618</c:v>
                </c:pt>
                <c:pt idx="30">
                  <c:v>3.7431145437322648</c:v>
                </c:pt>
                <c:pt idx="31">
                  <c:v>3.685964400755434</c:v>
                </c:pt>
                <c:pt idx="32">
                  <c:v>3.6313545017867725</c:v>
                </c:pt>
                <c:pt idx="33">
                  <c:v>3.5791020725475664</c:v>
                </c:pt>
                <c:pt idx="34">
                  <c:v>3.5290422355080988</c:v>
                </c:pt>
                <c:pt idx="35">
                  <c:v>3.4810258180521938</c:v>
                </c:pt>
                <c:pt idx="36">
                  <c:v>3.4349174800476421</c:v>
                </c:pt>
                <c:pt idx="37">
                  <c:v>3.3905941072325363</c:v>
                </c:pt>
                <c:pt idx="38">
                  <c:v>3.3479434269413813</c:v>
                </c:pt>
                <c:pt idx="39">
                  <c:v>3.3068628106984552</c:v>
                </c:pt>
                <c:pt idx="40">
                  <c:v>3.2672582345796561</c:v>
                </c:pt>
                <c:pt idx="41">
                  <c:v>3.2290433733501853</c:v>
                </c:pt>
                <c:pt idx="42">
                  <c:v>3.192138808499291</c:v>
                </c:pt>
                <c:pt idx="43">
                  <c:v>3.1564713336255723</c:v>
                </c:pt>
                <c:pt idx="44">
                  <c:v>3.1219733433393917</c:v>
                </c:pt>
                <c:pt idx="45">
                  <c:v>3.0885822940685981</c:v>
                </c:pt>
                <c:pt idx="46">
                  <c:v>3.0562402269782392</c:v>
                </c:pt>
                <c:pt idx="47">
                  <c:v>3.0248933447212276</c:v>
                </c:pt>
                <c:pt idx="48">
                  <c:v>2.9944916349858119</c:v>
                </c:pt>
                <c:pt idx="49">
                  <c:v>2.9649885348454053</c:v>
                </c:pt>
                <c:pt idx="50">
                  <c:v>2.9363406307851956</c:v>
                </c:pt>
                <c:pt idx="51">
                  <c:v>2.9085073900088081</c:v>
                </c:pt>
                <c:pt idx="52">
                  <c:v>2.8814509192419018</c:v>
                </c:pt>
                <c:pt idx="53">
                  <c:v>2.855135747767839</c:v>
                </c:pt>
                <c:pt idx="54">
                  <c:v>2.8295286318698789</c:v>
                </c:pt>
                <c:pt idx="55">
                  <c:v>2.8045983782277806</c:v>
                </c:pt>
                <c:pt idx="56">
                  <c:v>2.7803156841352159</c:v>
                </c:pt>
                <c:pt idx="57">
                  <c:v>2.7566529926767895</c:v>
                </c:pt>
                <c:pt idx="58">
                  <c:v>2.7335843612370918</c:v>
                </c:pt>
                <c:pt idx="59">
                  <c:v>2.7110853419152154</c:v>
                </c:pt>
                <c:pt idx="60">
                  <c:v>2.6891328725913888</c:v>
                </c:pt>
                <c:pt idx="61">
                  <c:v>2.6677051775422473</c:v>
                </c:pt>
                <c:pt idx="62">
                  <c:v>2.6467816766310746</c:v>
                </c:pt>
                <c:pt idx="63">
                  <c:v>2.6263429022121234</c:v>
                </c:pt>
                <c:pt idx="64">
                  <c:v>2.6063704229863767</c:v>
                </c:pt>
                <c:pt idx="65">
                  <c:v>2.5868467741317458</c:v>
                </c:pt>
                <c:pt idx="66">
                  <c:v>2.5677553931057235</c:v>
                </c:pt>
                <c:pt idx="67">
                  <c:v>2.5490805605841151</c:v>
                </c:pt>
                <c:pt idx="68">
                  <c:v>2.5308073460572107</c:v>
                </c:pt>
                <c:pt idx="69">
                  <c:v>2.5129215576554667</c:v>
                </c:pt>
                <c:pt idx="70">
                  <c:v>2.4954096958215097</c:v>
                </c:pt>
                <c:pt idx="71">
                  <c:v>2.4782589104847901</c:v>
                </c:pt>
                <c:pt idx="72">
                  <c:v>2.4614569614301556</c:v>
                </c:pt>
                <c:pt idx="73">
                  <c:v>2.4449921815825912</c:v>
                </c:pt>
                <c:pt idx="74">
                  <c:v>2.4288534429578954</c:v>
                </c:pt>
                <c:pt idx="75">
                  <c:v>2.4130301250534738</c:v>
                </c:pt>
                <c:pt idx="76">
                  <c:v>2.3975120854752743</c:v>
                </c:pt>
                <c:pt idx="77">
                  <c:v>2.3822896326162541</c:v>
                </c:pt>
                <c:pt idx="78">
                  <c:v>2.3673535002191795</c:v>
                </c:pt>
                <c:pt idx="79">
                  <c:v>2.3526948236720657</c:v>
                </c:pt>
                <c:pt idx="80">
                  <c:v>2.3383051178984844</c:v>
                </c:pt>
                <c:pt idx="81">
                  <c:v>2.324176256717454</c:v>
                </c:pt>
                <c:pt idx="82">
                  <c:v>2.3103004535588627</c:v>
                </c:pt>
                <c:pt idx="83">
                  <c:v>2.2966702434304369</c:v>
                </c:pt>
                <c:pt idx="84">
                  <c:v>2.2832784660414007</c:v>
                </c:pt>
                <c:pt idx="85">
                  <c:v>2.2701182499961354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D-4C79-8222-6A230203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613952"/>
        <c:axId val="836613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Centaur III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'Performance curves of TVs'!$D$58:$D$146</c15:sqref>
                        </c15:formulaRef>
                      </c:ext>
                    </c:extLst>
                    <c:numCache>
                      <c:formatCode>0.00</c:formatCode>
                      <c:ptCount val="89"/>
                      <c:pt idx="0">
                        <c:v>0</c:v>
                      </c:pt>
                      <c:pt idx="1">
                        <c:v>0.53799999999999981</c:v>
                      </c:pt>
                      <c:pt idx="2">
                        <c:v>1.028</c:v>
                      </c:pt>
                      <c:pt idx="3">
                        <c:v>1.4379999999999997</c:v>
                      </c:pt>
                      <c:pt idx="4">
                        <c:v>1.5379999999999998</c:v>
                      </c:pt>
                      <c:pt idx="5">
                        <c:v>2.0779999999999998</c:v>
                      </c:pt>
                      <c:pt idx="6">
                        <c:v>2.5379999999999998</c:v>
                      </c:pt>
                      <c:pt idx="7">
                        <c:v>3.5379999999999998</c:v>
                      </c:pt>
                      <c:pt idx="8">
                        <c:v>4.5380000000000003</c:v>
                      </c:pt>
                      <c:pt idx="9">
                        <c:v>5.5380000000000003</c:v>
                      </c:pt>
                      <c:pt idx="10">
                        <c:v>6.5380000000000003</c:v>
                      </c:pt>
                      <c:pt idx="11">
                        <c:v>7.5380000000000003</c:v>
                      </c:pt>
                      <c:pt idx="12">
                        <c:v>8.5380000000000003</c:v>
                      </c:pt>
                      <c:pt idx="13">
                        <c:v>9.5380000000000003</c:v>
                      </c:pt>
                      <c:pt idx="14">
                        <c:v>10.538</c:v>
                      </c:pt>
                      <c:pt idx="15">
                        <c:v>11.538</c:v>
                      </c:pt>
                      <c:pt idx="16">
                        <c:v>12.538</c:v>
                      </c:pt>
                      <c:pt idx="17">
                        <c:v>13.538</c:v>
                      </c:pt>
                      <c:pt idx="18">
                        <c:v>14.538</c:v>
                      </c:pt>
                      <c:pt idx="19">
                        <c:v>15.538</c:v>
                      </c:pt>
                      <c:pt idx="20">
                        <c:v>16.538</c:v>
                      </c:pt>
                      <c:pt idx="21">
                        <c:v>17.538</c:v>
                      </c:pt>
                      <c:pt idx="22">
                        <c:v>18.538</c:v>
                      </c:pt>
                      <c:pt idx="23">
                        <c:v>19.538</c:v>
                      </c:pt>
                      <c:pt idx="24">
                        <c:v>20.538</c:v>
                      </c:pt>
                      <c:pt idx="25">
                        <c:v>21.538</c:v>
                      </c:pt>
                      <c:pt idx="26">
                        <c:v>22.538</c:v>
                      </c:pt>
                      <c:pt idx="27">
                        <c:v>23.538</c:v>
                      </c:pt>
                      <c:pt idx="28">
                        <c:v>24.538</c:v>
                      </c:pt>
                      <c:pt idx="29">
                        <c:v>25.538</c:v>
                      </c:pt>
                      <c:pt idx="30">
                        <c:v>26.538</c:v>
                      </c:pt>
                      <c:pt idx="31">
                        <c:v>27.538</c:v>
                      </c:pt>
                      <c:pt idx="32">
                        <c:v>28.538</c:v>
                      </c:pt>
                      <c:pt idx="33">
                        <c:v>29.538</c:v>
                      </c:pt>
                      <c:pt idx="34">
                        <c:v>30.538</c:v>
                      </c:pt>
                      <c:pt idx="35">
                        <c:v>31.538</c:v>
                      </c:pt>
                      <c:pt idx="36">
                        <c:v>32.537999999999997</c:v>
                      </c:pt>
                      <c:pt idx="37">
                        <c:v>33.537999999999997</c:v>
                      </c:pt>
                      <c:pt idx="38">
                        <c:v>34.537999999999997</c:v>
                      </c:pt>
                      <c:pt idx="39">
                        <c:v>35.537999999999997</c:v>
                      </c:pt>
                      <c:pt idx="40">
                        <c:v>36.537999999999997</c:v>
                      </c:pt>
                      <c:pt idx="41">
                        <c:v>37.537999999999997</c:v>
                      </c:pt>
                      <c:pt idx="42">
                        <c:v>38.537999999999997</c:v>
                      </c:pt>
                      <c:pt idx="43">
                        <c:v>39.537999999999997</c:v>
                      </c:pt>
                      <c:pt idx="44">
                        <c:v>40.537999999999997</c:v>
                      </c:pt>
                      <c:pt idx="45">
                        <c:v>41.537999999999997</c:v>
                      </c:pt>
                      <c:pt idx="46">
                        <c:v>42.537999999999997</c:v>
                      </c:pt>
                      <c:pt idx="47">
                        <c:v>43.537999999999997</c:v>
                      </c:pt>
                      <c:pt idx="48">
                        <c:v>44.537999999999997</c:v>
                      </c:pt>
                      <c:pt idx="49">
                        <c:v>45.537999999999997</c:v>
                      </c:pt>
                      <c:pt idx="50">
                        <c:v>46.537999999999997</c:v>
                      </c:pt>
                      <c:pt idx="51">
                        <c:v>47.537999999999997</c:v>
                      </c:pt>
                      <c:pt idx="52">
                        <c:v>48.537999999999997</c:v>
                      </c:pt>
                      <c:pt idx="53">
                        <c:v>49.537999999999997</c:v>
                      </c:pt>
                      <c:pt idx="54">
                        <c:v>50.537999999999997</c:v>
                      </c:pt>
                      <c:pt idx="55">
                        <c:v>51.537999999999997</c:v>
                      </c:pt>
                      <c:pt idx="56">
                        <c:v>52.537999999999997</c:v>
                      </c:pt>
                      <c:pt idx="57">
                        <c:v>53.537999999999997</c:v>
                      </c:pt>
                      <c:pt idx="58">
                        <c:v>54.537999999999997</c:v>
                      </c:pt>
                      <c:pt idx="59">
                        <c:v>55.537999999999997</c:v>
                      </c:pt>
                      <c:pt idx="60">
                        <c:v>56.537999999999997</c:v>
                      </c:pt>
                      <c:pt idx="61">
                        <c:v>57.537999999999997</c:v>
                      </c:pt>
                      <c:pt idx="62">
                        <c:v>58.537999999999997</c:v>
                      </c:pt>
                      <c:pt idx="63">
                        <c:v>59.537999999999997</c:v>
                      </c:pt>
                      <c:pt idx="64">
                        <c:v>60.537999999999997</c:v>
                      </c:pt>
                      <c:pt idx="65">
                        <c:v>61.537999999999997</c:v>
                      </c:pt>
                      <c:pt idx="66">
                        <c:v>62.537999999999997</c:v>
                      </c:pt>
                      <c:pt idx="67">
                        <c:v>63.537999999999997</c:v>
                      </c:pt>
                      <c:pt idx="68">
                        <c:v>64.537999999999997</c:v>
                      </c:pt>
                      <c:pt idx="69">
                        <c:v>65.537999999999997</c:v>
                      </c:pt>
                      <c:pt idx="70">
                        <c:v>66.537999999999997</c:v>
                      </c:pt>
                      <c:pt idx="71">
                        <c:v>67.537999999999997</c:v>
                      </c:pt>
                      <c:pt idx="72">
                        <c:v>68.537999999999997</c:v>
                      </c:pt>
                      <c:pt idx="73">
                        <c:v>69.537999999999997</c:v>
                      </c:pt>
                      <c:pt idx="74">
                        <c:v>70.537999999999997</c:v>
                      </c:pt>
                      <c:pt idx="75">
                        <c:v>71.537999999999997</c:v>
                      </c:pt>
                      <c:pt idx="76">
                        <c:v>72.537999999999997</c:v>
                      </c:pt>
                      <c:pt idx="77">
                        <c:v>73.537999999999997</c:v>
                      </c:pt>
                      <c:pt idx="78">
                        <c:v>74.537999999999997</c:v>
                      </c:pt>
                      <c:pt idx="79">
                        <c:v>75.537999999999997</c:v>
                      </c:pt>
                      <c:pt idx="80">
                        <c:v>76.537999999999997</c:v>
                      </c:pt>
                      <c:pt idx="81">
                        <c:v>77.537999999999997</c:v>
                      </c:pt>
                      <c:pt idx="82">
                        <c:v>78.537999999999997</c:v>
                      </c:pt>
                      <c:pt idx="83">
                        <c:v>79.537999999999997</c:v>
                      </c:pt>
                      <c:pt idx="84">
                        <c:v>80.537999999999997</c:v>
                      </c:pt>
                      <c:pt idx="85">
                        <c:v>81.537999999999997</c:v>
                      </c:pt>
                      <c:pt idx="86">
                        <c:v>82.537999999999997</c:v>
                      </c:pt>
                      <c:pt idx="87">
                        <c:v>83.537999999999997</c:v>
                      </c:pt>
                      <c:pt idx="88">
                        <c:v>84.537999999999997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'Performance curves of TVs'!$E$58:$E$146</c15:sqref>
                        </c15:formulaRef>
                      </c:ext>
                    </c:extLst>
                    <c:numCache>
                      <c:formatCode>0.00</c:formatCode>
                      <c:ptCount val="89"/>
                      <c:pt idx="0">
                        <c:v>8.5113408742012027</c:v>
                      </c:pt>
                      <c:pt idx="1">
                        <c:v>7.7104793971148986</c:v>
                      </c:pt>
                      <c:pt idx="2">
                        <c:v>7.1487365906436136</c:v>
                      </c:pt>
                      <c:pt idx="3">
                        <c:v>6.76253778794125</c:v>
                      </c:pt>
                      <c:pt idx="4">
                        <c:v>6.6774710332580254</c:v>
                      </c:pt>
                      <c:pt idx="5">
                        <c:v>6.267784873834584</c:v>
                      </c:pt>
                      <c:pt idx="6">
                        <c:v>5.9725116592602818</c:v>
                      </c:pt>
                      <c:pt idx="7">
                        <c:v>5.4521322678991071</c:v>
                      </c:pt>
                      <c:pt idx="8">
                        <c:v>5.0476936402394985</c:v>
                      </c:pt>
                      <c:pt idx="9">
                        <c:v>4.7216850487934918</c:v>
                      </c:pt>
                      <c:pt idx="10">
                        <c:v>4.45164735550535</c:v>
                      </c:pt>
                      <c:pt idx="11">
                        <c:v>4.2232034949786641</c:v>
                      </c:pt>
                      <c:pt idx="12">
                        <c:v>4.0266665392333918</c:v>
                      </c:pt>
                      <c:pt idx="13">
                        <c:v>3.8552396985574493</c:v>
                      </c:pt>
                      <c:pt idx="14">
                        <c:v>3.70399449243651</c:v>
                      </c:pt>
                      <c:pt idx="15">
                        <c:v>3.5692584023655591</c:v>
                      </c:pt>
                      <c:pt idx="16">
                        <c:v>3.4482312142121017</c:v>
                      </c:pt>
                      <c:pt idx="17">
                        <c:v>3.3387355166290127</c:v>
                      </c:pt>
                      <c:pt idx="18">
                        <c:v>3.2390492214264865</c:v>
                      </c:pt>
                      <c:pt idx="19">
                        <c:v>3.1477900325289947</c:v>
                      </c:pt>
                      <c:pt idx="20">
                        <c:v>3.0638338349886163</c:v>
                      </c:pt>
                      <c:pt idx="21">
                        <c:v>2.9862558296301409</c:v>
                      </c:pt>
                      <c:pt idx="22">
                        <c:v>2.9142872819790369</c:v>
                      </c:pt>
                      <c:pt idx="23">
                        <c:v>2.8472832154688987</c:v>
                      </c:pt>
                      <c:pt idx="24">
                        <c:v>2.7846979197657733</c:v>
                      </c:pt>
                      <c:pt idx="25">
                        <c:v>2.7260661339495535</c:v>
                      </c:pt>
                      <c:pt idx="26">
                        <c:v>2.6709884133032102</c:v>
                      </c:pt>
                      <c:pt idx="27">
                        <c:v>2.6191196230794804</c:v>
                      </c:pt>
                      <c:pt idx="28">
                        <c:v>2.5701597990382994</c:v>
                      </c:pt>
                      <c:pt idx="29">
                        <c:v>2.5238468201197493</c:v>
                      </c:pt>
                      <c:pt idx="30">
                        <c:v>2.4799504833766339</c:v>
                      </c:pt>
                      <c:pt idx="31">
                        <c:v>2.4382676746684995</c:v>
                      </c:pt>
                      <c:pt idx="32">
                        <c:v>2.3986184034066964</c:v>
                      </c:pt>
                      <c:pt idx="33">
                        <c:v>2.3608425243967459</c:v>
                      </c:pt>
                      <c:pt idx="34">
                        <c:v>2.3247970103632576</c:v>
                      </c:pt>
                      <c:pt idx="35">
                        <c:v>2.2903536690676756</c:v>
                      </c:pt>
                      <c:pt idx="36">
                        <c:v>2.2573972218337777</c:v>
                      </c:pt>
                      <c:pt idx="37">
                        <c:v>2.225823677752675</c:v>
                      </c:pt>
                      <c:pt idx="38">
                        <c:v>2.1955389512569545</c:v>
                      </c:pt>
                      <c:pt idx="39">
                        <c:v>2.166457681149236</c:v>
                      </c:pt>
                      <c:pt idx="40">
                        <c:v>2.1385022172851103</c:v>
                      </c:pt>
                      <c:pt idx="41">
                        <c:v>2.111601747489332</c:v>
                      </c:pt>
                      <c:pt idx="42">
                        <c:v>2.085691542332206</c:v>
                      </c:pt>
                      <c:pt idx="43">
                        <c:v>2.0607122994130891</c:v>
                      </c:pt>
                      <c:pt idx="44">
                        <c:v>2.0366095720184587</c:v>
                      </c:pt>
                      <c:pt idx="45">
                        <c:v>2.0133332696166959</c:v>
                      </c:pt>
                      <c:pt idx="46">
                        <c:v>1.9908372197534272</c:v>
                      </c:pt>
                      <c:pt idx="47">
                        <c:v>1.969078782622451</c:v>
                      </c:pt>
                      <c:pt idx="48">
                        <c:v>1.9480185109872379</c:v>
                      </c:pt>
                      <c:pt idx="49">
                        <c:v>1.9276198492787247</c:v>
                      </c:pt>
                      <c:pt idx="50">
                        <c:v>1.9078488666451501</c:v>
                      </c:pt>
                      <c:pt idx="51">
                        <c:v>1.8886740195173968</c:v>
                      </c:pt>
                      <c:pt idx="52">
                        <c:v>1.8700659399090298</c:v>
                      </c:pt>
                      <c:pt idx="53">
                        <c:v>1.851997246218255</c:v>
                      </c:pt>
                      <c:pt idx="54">
                        <c:v>1.8344423737587152</c:v>
                      </c:pt>
                      <c:pt idx="55">
                        <c:v>1.8173774226330359</c:v>
                      </c:pt>
                      <c:pt idx="56">
                        <c:v>1.8007800208899376</c:v>
                      </c:pt>
                      <c:pt idx="57">
                        <c:v>1.7846292011827796</c:v>
                      </c:pt>
                      <c:pt idx="58">
                        <c:v>1.7689052893829611</c:v>
                      </c:pt>
                      <c:pt idx="59">
                        <c:v>1.7535898038024742</c:v>
                      </c:pt>
                      <c:pt idx="60">
                        <c:v>1.738665363851718</c:v>
                      </c:pt>
                      <c:pt idx="61">
                        <c:v>1.7241156071060508</c:v>
                      </c:pt>
                      <c:pt idx="62">
                        <c:v>1.7099251138812972</c:v>
                      </c:pt>
                      <c:pt idx="63">
                        <c:v>1.6960793385277251</c:v>
                      </c:pt>
                      <c:pt idx="64">
                        <c:v>1.6825645467464996</c:v>
                      </c:pt>
                      <c:pt idx="65">
                        <c:v>1.6693677583145063</c:v>
                      </c:pt>
                      <c:pt idx="66">
                        <c:v>1.6564766946745735</c:v>
                      </c:pt>
                      <c:pt idx="67">
                        <c:v>1.6438797309100717</c:v>
                      </c:pt>
                      <c:pt idx="68">
                        <c:v>1.6315658516769127</c:v>
                      </c:pt>
                      <c:pt idx="69">
                        <c:v>1.6195246107132433</c:v>
                      </c:pt>
                      <c:pt idx="70">
                        <c:v>1.6077460935885601</c:v>
                      </c:pt>
                      <c:pt idx="71">
                        <c:v>1.5962208833903371</c:v>
                      </c:pt>
                      <c:pt idx="72">
                        <c:v>1.5849400290782765</c:v>
                      </c:pt>
                      <c:pt idx="73">
                        <c:v>1.5738950162644973</c:v>
                      </c:pt>
                      <c:pt idx="74">
                        <c:v>1.5630777402029012</c:v>
                      </c:pt>
                      <c:pt idx="75">
                        <c:v>1.5524804807929931</c:v>
                      </c:pt>
                      <c:pt idx="76">
                        <c:v>1.5420958794229798</c:v>
                      </c:pt>
                      <c:pt idx="77">
                        <c:v>1.5319169174943081</c:v>
                      </c:pt>
                      <c:pt idx="78">
                        <c:v>1.5219368964852376</c:v>
                      </c:pt>
                      <c:pt idx="79">
                        <c:v>1.5121494194247693</c:v>
                      </c:pt>
                      <c:pt idx="80">
                        <c:v>1.5025483736605199</c:v>
                      </c:pt>
                      <c:pt idx="81">
                        <c:v>1.4931279148150705</c:v>
                      </c:pt>
                      <c:pt idx="82">
                        <c:v>1.4838824518351166</c:v>
                      </c:pt>
                      <c:pt idx="83">
                        <c:v>1.4748066330465321</c:v>
                      </c:pt>
                      <c:pt idx="84">
                        <c:v>1.4658953331363203</c:v>
                      </c:pt>
                      <c:pt idx="85">
                        <c:v>1.4571436409895184</c:v>
                      </c:pt>
                      <c:pt idx="86">
                        <c:v>1.4485468483154786</c:v>
                      </c:pt>
                      <c:pt idx="87">
                        <c:v>1.4401004390036845</c:v>
                      </c:pt>
                      <c:pt idx="88">
                        <c:v>1.4318000791544421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2D-4C79-8222-6A230203795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TVs'!$F$48:$G$48</c15:sqref>
                        </c15:formulaRef>
                      </c:ext>
                    </c:extLst>
                    <c:strCache>
                      <c:ptCount val="1"/>
                      <c:pt idx="0">
                        <c:v>DCSS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TVs'!$F$60:$F$146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0</c:v>
                      </c:pt>
                      <c:pt idx="1">
                        <c:v>0.4099999999999997</c:v>
                      </c:pt>
                      <c:pt idx="2">
                        <c:v>0.50999999999999979</c:v>
                      </c:pt>
                      <c:pt idx="3">
                        <c:v>1.0499999999999998</c:v>
                      </c:pt>
                      <c:pt idx="4">
                        <c:v>1.5099999999999998</c:v>
                      </c:pt>
                      <c:pt idx="5">
                        <c:v>2.5099999999999998</c:v>
                      </c:pt>
                      <c:pt idx="6">
                        <c:v>3.51</c:v>
                      </c:pt>
                      <c:pt idx="7">
                        <c:v>4.51</c:v>
                      </c:pt>
                      <c:pt idx="8">
                        <c:v>5.51</c:v>
                      </c:pt>
                      <c:pt idx="9">
                        <c:v>6.51</c:v>
                      </c:pt>
                      <c:pt idx="10">
                        <c:v>7.51</c:v>
                      </c:pt>
                      <c:pt idx="11">
                        <c:v>8.51</c:v>
                      </c:pt>
                      <c:pt idx="12">
                        <c:v>9.51</c:v>
                      </c:pt>
                      <c:pt idx="13">
                        <c:v>10.51</c:v>
                      </c:pt>
                      <c:pt idx="14">
                        <c:v>11.51</c:v>
                      </c:pt>
                      <c:pt idx="15">
                        <c:v>12.51</c:v>
                      </c:pt>
                      <c:pt idx="16">
                        <c:v>13.51</c:v>
                      </c:pt>
                      <c:pt idx="17">
                        <c:v>14.51</c:v>
                      </c:pt>
                      <c:pt idx="18">
                        <c:v>15.51</c:v>
                      </c:pt>
                      <c:pt idx="19">
                        <c:v>16.509999999999998</c:v>
                      </c:pt>
                      <c:pt idx="20">
                        <c:v>17.509999999999998</c:v>
                      </c:pt>
                      <c:pt idx="21">
                        <c:v>18.509999999999998</c:v>
                      </c:pt>
                      <c:pt idx="22">
                        <c:v>19.509999999999998</c:v>
                      </c:pt>
                      <c:pt idx="23">
                        <c:v>20.509999999999998</c:v>
                      </c:pt>
                      <c:pt idx="24">
                        <c:v>21.509999999999998</c:v>
                      </c:pt>
                      <c:pt idx="25">
                        <c:v>22.509999999999998</c:v>
                      </c:pt>
                      <c:pt idx="26">
                        <c:v>23.509999999999998</c:v>
                      </c:pt>
                      <c:pt idx="27">
                        <c:v>24.509999999999998</c:v>
                      </c:pt>
                      <c:pt idx="28">
                        <c:v>25.509999999999998</c:v>
                      </c:pt>
                      <c:pt idx="29">
                        <c:v>26.509999999999998</c:v>
                      </c:pt>
                      <c:pt idx="30">
                        <c:v>27.509999999999998</c:v>
                      </c:pt>
                      <c:pt idx="31">
                        <c:v>28.509999999999998</c:v>
                      </c:pt>
                      <c:pt idx="32">
                        <c:v>29.509999999999998</c:v>
                      </c:pt>
                      <c:pt idx="33">
                        <c:v>30.509999999999998</c:v>
                      </c:pt>
                      <c:pt idx="34">
                        <c:v>31.509999999999998</c:v>
                      </c:pt>
                      <c:pt idx="35">
                        <c:v>32.51</c:v>
                      </c:pt>
                      <c:pt idx="36">
                        <c:v>33.51</c:v>
                      </c:pt>
                      <c:pt idx="37">
                        <c:v>34.51</c:v>
                      </c:pt>
                      <c:pt idx="38">
                        <c:v>35.51</c:v>
                      </c:pt>
                      <c:pt idx="39">
                        <c:v>36.51</c:v>
                      </c:pt>
                      <c:pt idx="40">
                        <c:v>37.51</c:v>
                      </c:pt>
                      <c:pt idx="41">
                        <c:v>38.51</c:v>
                      </c:pt>
                      <c:pt idx="42">
                        <c:v>39.51</c:v>
                      </c:pt>
                      <c:pt idx="43">
                        <c:v>40.51</c:v>
                      </c:pt>
                      <c:pt idx="44">
                        <c:v>41.51</c:v>
                      </c:pt>
                      <c:pt idx="45">
                        <c:v>42.51</c:v>
                      </c:pt>
                      <c:pt idx="46">
                        <c:v>43.51</c:v>
                      </c:pt>
                      <c:pt idx="47">
                        <c:v>44.51</c:v>
                      </c:pt>
                      <c:pt idx="48">
                        <c:v>45.51</c:v>
                      </c:pt>
                      <c:pt idx="49">
                        <c:v>46.51</c:v>
                      </c:pt>
                      <c:pt idx="50">
                        <c:v>47.51</c:v>
                      </c:pt>
                      <c:pt idx="51">
                        <c:v>48.51</c:v>
                      </c:pt>
                      <c:pt idx="52">
                        <c:v>49.51</c:v>
                      </c:pt>
                      <c:pt idx="53">
                        <c:v>50.51</c:v>
                      </c:pt>
                      <c:pt idx="54">
                        <c:v>51.51</c:v>
                      </c:pt>
                      <c:pt idx="55">
                        <c:v>52.51</c:v>
                      </c:pt>
                      <c:pt idx="56">
                        <c:v>53.51</c:v>
                      </c:pt>
                      <c:pt idx="57">
                        <c:v>54.51</c:v>
                      </c:pt>
                      <c:pt idx="58">
                        <c:v>55.51</c:v>
                      </c:pt>
                      <c:pt idx="59">
                        <c:v>56.51</c:v>
                      </c:pt>
                      <c:pt idx="60">
                        <c:v>57.51</c:v>
                      </c:pt>
                      <c:pt idx="61">
                        <c:v>58.51</c:v>
                      </c:pt>
                      <c:pt idx="62">
                        <c:v>59.51</c:v>
                      </c:pt>
                      <c:pt idx="63">
                        <c:v>60.51</c:v>
                      </c:pt>
                      <c:pt idx="64">
                        <c:v>61.51</c:v>
                      </c:pt>
                      <c:pt idx="65">
                        <c:v>62.51</c:v>
                      </c:pt>
                      <c:pt idx="66">
                        <c:v>63.51</c:v>
                      </c:pt>
                      <c:pt idx="67">
                        <c:v>64.510000000000005</c:v>
                      </c:pt>
                      <c:pt idx="68">
                        <c:v>65.510000000000005</c:v>
                      </c:pt>
                      <c:pt idx="69">
                        <c:v>66.510000000000005</c:v>
                      </c:pt>
                      <c:pt idx="70">
                        <c:v>67.510000000000005</c:v>
                      </c:pt>
                      <c:pt idx="71">
                        <c:v>68.510000000000005</c:v>
                      </c:pt>
                      <c:pt idx="72">
                        <c:v>69.510000000000005</c:v>
                      </c:pt>
                      <c:pt idx="73">
                        <c:v>70.510000000000005</c:v>
                      </c:pt>
                      <c:pt idx="74">
                        <c:v>71.510000000000005</c:v>
                      </c:pt>
                      <c:pt idx="75">
                        <c:v>72.510000000000005</c:v>
                      </c:pt>
                      <c:pt idx="76">
                        <c:v>73.510000000000005</c:v>
                      </c:pt>
                      <c:pt idx="77">
                        <c:v>74.510000000000005</c:v>
                      </c:pt>
                      <c:pt idx="78">
                        <c:v>75.510000000000005</c:v>
                      </c:pt>
                      <c:pt idx="79">
                        <c:v>76.510000000000005</c:v>
                      </c:pt>
                      <c:pt idx="80">
                        <c:v>77.510000000000005</c:v>
                      </c:pt>
                      <c:pt idx="81">
                        <c:v>78.510000000000005</c:v>
                      </c:pt>
                      <c:pt idx="82">
                        <c:v>79.510000000000005</c:v>
                      </c:pt>
                      <c:pt idx="83">
                        <c:v>80.510000000000005</c:v>
                      </c:pt>
                      <c:pt idx="84">
                        <c:v>81.510000000000005</c:v>
                      </c:pt>
                      <c:pt idx="85">
                        <c:v>82.51</c:v>
                      </c:pt>
                      <c:pt idx="86">
                        <c:v>83.51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TVs'!$G$60:$G$146</c15:sqref>
                        </c15:formulaRef>
                      </c:ext>
                    </c:extLst>
                    <c:numCache>
                      <c:formatCode>0.00</c:formatCode>
                      <c:ptCount val="87"/>
                      <c:pt idx="0">
                        <c:v>4.9008037964198143</c:v>
                      </c:pt>
                      <c:pt idx="1">
                        <c:v>4.6360458864789571</c:v>
                      </c:pt>
                      <c:pt idx="2">
                        <c:v>4.5777285224224471</c:v>
                      </c:pt>
                      <c:pt idx="3">
                        <c:v>4.2968688963913388</c:v>
                      </c:pt>
                      <c:pt idx="4">
                        <c:v>4.0944448634705051</c:v>
                      </c:pt>
                      <c:pt idx="5">
                        <c:v>3.7376996869732593</c:v>
                      </c:pt>
                      <c:pt idx="6">
                        <c:v>3.4604374971134169</c:v>
                      </c:pt>
                      <c:pt idx="7">
                        <c:v>3.2369428806359868</c:v>
                      </c:pt>
                      <c:pt idx="8">
                        <c:v>3.0518190149482978</c:v>
                      </c:pt>
                      <c:pt idx="9">
                        <c:v>2.8952097281544216</c:v>
                      </c:pt>
                      <c:pt idx="10">
                        <c:v>2.7604741638151422</c:v>
                      </c:pt>
                      <c:pt idx="11">
                        <c:v>2.6429527946976279</c:v>
                      </c:pt>
                      <c:pt idx="12">
                        <c:v>2.5392669096535596</c:v>
                      </c:pt>
                      <c:pt idx="13">
                        <c:v>2.4468988200811013</c:v>
                      </c:pt>
                      <c:pt idx="14">
                        <c:v>2.3639288441067765</c:v>
                      </c:pt>
                      <c:pt idx="15">
                        <c:v>2.2888642612112235</c:v>
                      </c:pt>
                      <c:pt idx="16">
                        <c:v>2.2205244968647544</c:v>
                      </c:pt>
                      <c:pt idx="17">
                        <c:v>2.157961920423991</c:v>
                      </c:pt>
                      <c:pt idx="18">
                        <c:v>2.1004058968634958</c:v>
                      </c:pt>
                      <c:pt idx="19">
                        <c:v>2.0472224317352525</c:v>
                      </c:pt>
                      <c:pt idx="20">
                        <c:v>1.9978845204723061</c:v>
                      </c:pt>
                      <c:pt idx="21">
                        <c:v>1.9519500005239516</c:v>
                      </c:pt>
                      <c:pt idx="22">
                        <c:v>1.9090447611305503</c:v>
                      </c:pt>
                      <c:pt idx="23">
                        <c:v>1.8688498434866296</c:v>
                      </c:pt>
                      <c:pt idx="24">
                        <c:v>1.8310914089689789</c:v>
                      </c:pt>
                      <c:pt idx="25">
                        <c:v>1.7955328510586404</c:v>
                      </c:pt>
                      <c:pt idx="26">
                        <c:v>1.7619685297984182</c:v>
                      </c:pt>
                      <c:pt idx="27">
                        <c:v>1.7302187485567084</c:v>
                      </c:pt>
                      <c:pt idx="28">
                        <c:v>1.7001256921079446</c:v>
                      </c:pt>
                      <c:pt idx="29">
                        <c:v>1.6715501159103785</c:v>
                      </c:pt>
                      <c:pt idx="30">
                        <c:v>1.6443686277325311</c:v>
                      </c:pt>
                      <c:pt idx="31">
                        <c:v>1.6184714403179934</c:v>
                      </c:pt>
                      <c:pt idx="32">
                        <c:v>1.5937605015696794</c:v>
                      </c:pt>
                      <c:pt idx="33">
                        <c:v>1.5701479295239145</c:v>
                      </c:pt>
                      <c:pt idx="34">
                        <c:v>1.5475546950869665</c:v>
                      </c:pt>
                      <c:pt idx="35">
                        <c:v>1.5259095074741489</c:v>
                      </c:pt>
                      <c:pt idx="36">
                        <c:v>1.5051478664901996</c:v>
                      </c:pt>
                      <c:pt idx="37">
                        <c:v>1.4852112529163903</c:v>
                      </c:pt>
                      <c:pt idx="38">
                        <c:v>1.4660464338327919</c:v>
                      </c:pt>
                      <c:pt idx="39">
                        <c:v>1.4476048640772108</c:v>
                      </c:pt>
                      <c:pt idx="40">
                        <c:v>1.4298421685029672</c:v>
                      </c:pt>
                      <c:pt idx="41">
                        <c:v>1.4127176924536016</c:v>
                      </c:pt>
                      <c:pt idx="42">
                        <c:v>1.3961941100804198</c:v>
                      </c:pt>
                      <c:pt idx="43">
                        <c:v>1.3802370819075711</c:v>
                      </c:pt>
                      <c:pt idx="44">
                        <c:v>1.3648149544901682</c:v>
                      </c:pt>
                      <c:pt idx="45">
                        <c:v>1.349898496184065</c:v>
                      </c:pt>
                      <c:pt idx="46">
                        <c:v>1.3354606640056392</c:v>
                      </c:pt>
                      <c:pt idx="47">
                        <c:v>1.3214763973488139</c:v>
                      </c:pt>
                      <c:pt idx="48">
                        <c:v>1.307922434977842</c:v>
                      </c:pt>
                      <c:pt idx="49">
                        <c:v>1.2947771522543947</c:v>
                      </c:pt>
                      <c:pt idx="50">
                        <c:v>1.2820204160070243</c:v>
                      </c:pt>
                      <c:pt idx="51">
                        <c:v>1.2696334548267798</c:v>
                      </c:pt>
                      <c:pt idx="52">
                        <c:v>1.2575987428878925</c:v>
                      </c:pt>
                      <c:pt idx="53">
                        <c:v>1.2458998956577532</c:v>
                      </c:pt>
                      <c:pt idx="54">
                        <c:v>1.2345215760845096</c:v>
                      </c:pt>
                      <c:pt idx="55">
                        <c:v>1.2234494100405506</c:v>
                      </c:pt>
                      <c:pt idx="56">
                        <c:v>1.2126699099616169</c:v>
                      </c:pt>
                      <c:pt idx="57">
                        <c:v>1.2021704057589999</c:v>
                      </c:pt>
                      <c:pt idx="58">
                        <c:v>1.1919389822000688</c:v>
                      </c:pt>
                      <c:pt idx="59">
                        <c:v>1.1819644220533883</c:v>
                      </c:pt>
                      <c:pt idx="60">
                        <c:v>1.1722361543815922</c:v>
                      </c:pt>
                      <c:pt idx="61">
                        <c:v>1.1627442074400904</c:v>
                      </c:pt>
                      <c:pt idx="62">
                        <c:v>1.1534791657044725</c:v>
                      </c:pt>
                      <c:pt idx="63">
                        <c:v>1.1444321306056118</c:v>
                      </c:pt>
                      <c:pt idx="64">
                        <c:v>1.1355946846002352</c:v>
                      </c:pt>
                      <c:pt idx="65">
                        <c:v>1.1269588582471937</c:v>
                      </c:pt>
                      <c:pt idx="66">
                        <c:v>1.1185170999967209</c:v>
                      </c:pt>
                      <c:pt idx="67">
                        <c:v>1.1102622484323772</c:v>
                      </c:pt>
                      <c:pt idx="68">
                        <c:v>1.1021875067337681</c:v>
                      </c:pt>
                      <c:pt idx="69">
                        <c:v>1.0942864191530741</c:v>
                      </c:pt>
                      <c:pt idx="70">
                        <c:v>1.086552849320362</c:v>
                      </c:pt>
                      <c:pt idx="71">
                        <c:v>1.0789809602119955</c:v>
                      </c:pt>
                      <c:pt idx="72">
                        <c:v>1.0715651956335419</c:v>
                      </c:pt>
                      <c:pt idx="73">
                        <c:v>1.0643002630836844</c:v>
                      </c:pt>
                      <c:pt idx="74">
                        <c:v>1.0571811178790511</c:v>
                      </c:pt>
                      <c:pt idx="75">
                        <c:v>1.0502029484317479</c:v>
                      </c:pt>
                      <c:pt idx="76">
                        <c:v>1.0433611625819774</c:v>
                      </c:pt>
                      <c:pt idx="77">
                        <c:v>1.0366513748975221</c:v>
                      </c:pt>
                      <c:pt idx="78">
                        <c:v>1.0300693948602921</c:v>
                      </c:pt>
                      <c:pt idx="79">
                        <c:v>1.0236112158676263</c:v>
                      </c:pt>
                      <c:pt idx="80">
                        <c:v>1.0172730049827661</c:v>
                      </c:pt>
                      <c:pt idx="81">
                        <c:v>1.0110510933749264</c:v>
                      </c:pt>
                      <c:pt idx="82">
                        <c:v>1.004941967394797</c:v>
                      </c:pt>
                      <c:pt idx="83">
                        <c:v>0.99894226023615307</c:v>
                      </c:pt>
                      <c:pt idx="84">
                        <c:v>0.99304874413862187</c:v>
                      </c:pt>
                      <c:pt idx="85">
                        <c:v>0.98725832309058192</c:v>
                      </c:pt>
                      <c:pt idx="86">
                        <c:v>0.98156802599472048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22D-4C79-8222-6A230203795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TVs'!$J$48:$K$48</c15:sqref>
                        </c15:formulaRef>
                      </c:ext>
                    </c:extLst>
                    <c:strCache>
                      <c:ptCount val="1"/>
                      <c:pt idx="0">
                        <c:v>Ariane ESC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TVs'!$J$63:$J$146</c15:sqref>
                        </c15:formulaRef>
                      </c:ext>
                    </c:extLst>
                    <c:numCache>
                      <c:formatCode>0.00</c:formatCode>
                      <c:ptCount val="84"/>
                      <c:pt idx="0">
                        <c:v>0</c:v>
                      </c:pt>
                      <c:pt idx="1">
                        <c:v>0.45999999999999996</c:v>
                      </c:pt>
                      <c:pt idx="2">
                        <c:v>1.46</c:v>
                      </c:pt>
                      <c:pt idx="3">
                        <c:v>2.46</c:v>
                      </c:pt>
                      <c:pt idx="4">
                        <c:v>3.46</c:v>
                      </c:pt>
                      <c:pt idx="5">
                        <c:v>4.46</c:v>
                      </c:pt>
                      <c:pt idx="6">
                        <c:v>5.46</c:v>
                      </c:pt>
                      <c:pt idx="7">
                        <c:v>6.46</c:v>
                      </c:pt>
                      <c:pt idx="8">
                        <c:v>7.46</c:v>
                      </c:pt>
                      <c:pt idx="9">
                        <c:v>8.4600000000000009</c:v>
                      </c:pt>
                      <c:pt idx="10">
                        <c:v>9.4600000000000009</c:v>
                      </c:pt>
                      <c:pt idx="11">
                        <c:v>10.46</c:v>
                      </c:pt>
                      <c:pt idx="12">
                        <c:v>11.46</c:v>
                      </c:pt>
                      <c:pt idx="13">
                        <c:v>12.46</c:v>
                      </c:pt>
                      <c:pt idx="14">
                        <c:v>13.46</c:v>
                      </c:pt>
                      <c:pt idx="15">
                        <c:v>14.46</c:v>
                      </c:pt>
                      <c:pt idx="16">
                        <c:v>15.46</c:v>
                      </c:pt>
                      <c:pt idx="17">
                        <c:v>16.46</c:v>
                      </c:pt>
                      <c:pt idx="18">
                        <c:v>17.46</c:v>
                      </c:pt>
                      <c:pt idx="19">
                        <c:v>18.46</c:v>
                      </c:pt>
                      <c:pt idx="20">
                        <c:v>19.46</c:v>
                      </c:pt>
                      <c:pt idx="21">
                        <c:v>20.46</c:v>
                      </c:pt>
                      <c:pt idx="22">
                        <c:v>21.46</c:v>
                      </c:pt>
                      <c:pt idx="23">
                        <c:v>22.46</c:v>
                      </c:pt>
                      <c:pt idx="24">
                        <c:v>23.46</c:v>
                      </c:pt>
                      <c:pt idx="25">
                        <c:v>24.46</c:v>
                      </c:pt>
                      <c:pt idx="26">
                        <c:v>25.46</c:v>
                      </c:pt>
                      <c:pt idx="27">
                        <c:v>26.46</c:v>
                      </c:pt>
                      <c:pt idx="28">
                        <c:v>27.46</c:v>
                      </c:pt>
                      <c:pt idx="29">
                        <c:v>28.46</c:v>
                      </c:pt>
                      <c:pt idx="30">
                        <c:v>29.46</c:v>
                      </c:pt>
                      <c:pt idx="31">
                        <c:v>30.46</c:v>
                      </c:pt>
                      <c:pt idx="32">
                        <c:v>31.46</c:v>
                      </c:pt>
                      <c:pt idx="33">
                        <c:v>32.46</c:v>
                      </c:pt>
                      <c:pt idx="34">
                        <c:v>33.46</c:v>
                      </c:pt>
                      <c:pt idx="35">
                        <c:v>34.46</c:v>
                      </c:pt>
                      <c:pt idx="36">
                        <c:v>35.46</c:v>
                      </c:pt>
                      <c:pt idx="37">
                        <c:v>36.46</c:v>
                      </c:pt>
                      <c:pt idx="38">
                        <c:v>37.46</c:v>
                      </c:pt>
                      <c:pt idx="39">
                        <c:v>38.46</c:v>
                      </c:pt>
                      <c:pt idx="40">
                        <c:v>39.46</c:v>
                      </c:pt>
                      <c:pt idx="41">
                        <c:v>40.46</c:v>
                      </c:pt>
                      <c:pt idx="42">
                        <c:v>41.46</c:v>
                      </c:pt>
                      <c:pt idx="43">
                        <c:v>42.46</c:v>
                      </c:pt>
                      <c:pt idx="44">
                        <c:v>43.46</c:v>
                      </c:pt>
                      <c:pt idx="45">
                        <c:v>44.46</c:v>
                      </c:pt>
                      <c:pt idx="46">
                        <c:v>45.46</c:v>
                      </c:pt>
                      <c:pt idx="47">
                        <c:v>46.46</c:v>
                      </c:pt>
                      <c:pt idx="48">
                        <c:v>47.46</c:v>
                      </c:pt>
                      <c:pt idx="49">
                        <c:v>48.46</c:v>
                      </c:pt>
                      <c:pt idx="50">
                        <c:v>49.46</c:v>
                      </c:pt>
                      <c:pt idx="51">
                        <c:v>50.46</c:v>
                      </c:pt>
                      <c:pt idx="52">
                        <c:v>51.46</c:v>
                      </c:pt>
                      <c:pt idx="53">
                        <c:v>52.46</c:v>
                      </c:pt>
                      <c:pt idx="54">
                        <c:v>53.46</c:v>
                      </c:pt>
                      <c:pt idx="55">
                        <c:v>54.46</c:v>
                      </c:pt>
                      <c:pt idx="56">
                        <c:v>55.46</c:v>
                      </c:pt>
                      <c:pt idx="57">
                        <c:v>56.46</c:v>
                      </c:pt>
                      <c:pt idx="58">
                        <c:v>57.46</c:v>
                      </c:pt>
                      <c:pt idx="59">
                        <c:v>58.46</c:v>
                      </c:pt>
                      <c:pt idx="60">
                        <c:v>59.46</c:v>
                      </c:pt>
                      <c:pt idx="61">
                        <c:v>60.46</c:v>
                      </c:pt>
                      <c:pt idx="62">
                        <c:v>61.46</c:v>
                      </c:pt>
                      <c:pt idx="63">
                        <c:v>62.46</c:v>
                      </c:pt>
                      <c:pt idx="64">
                        <c:v>63.46</c:v>
                      </c:pt>
                      <c:pt idx="65">
                        <c:v>64.459999999999994</c:v>
                      </c:pt>
                      <c:pt idx="66">
                        <c:v>65.459999999999994</c:v>
                      </c:pt>
                      <c:pt idx="67">
                        <c:v>66.459999999999994</c:v>
                      </c:pt>
                      <c:pt idx="68">
                        <c:v>67.459999999999994</c:v>
                      </c:pt>
                      <c:pt idx="69">
                        <c:v>68.459999999999994</c:v>
                      </c:pt>
                      <c:pt idx="70">
                        <c:v>69.459999999999994</c:v>
                      </c:pt>
                      <c:pt idx="71">
                        <c:v>70.459999999999994</c:v>
                      </c:pt>
                      <c:pt idx="72">
                        <c:v>71.459999999999994</c:v>
                      </c:pt>
                      <c:pt idx="73">
                        <c:v>72.459999999999994</c:v>
                      </c:pt>
                      <c:pt idx="74">
                        <c:v>73.459999999999994</c:v>
                      </c:pt>
                      <c:pt idx="75">
                        <c:v>74.459999999999994</c:v>
                      </c:pt>
                      <c:pt idx="76">
                        <c:v>75.459999999999994</c:v>
                      </c:pt>
                      <c:pt idx="77">
                        <c:v>76.459999999999994</c:v>
                      </c:pt>
                      <c:pt idx="78">
                        <c:v>77.459999999999994</c:v>
                      </c:pt>
                      <c:pt idx="79">
                        <c:v>78.459999999999994</c:v>
                      </c:pt>
                      <c:pt idx="80">
                        <c:v>79.459999999999994</c:v>
                      </c:pt>
                      <c:pt idx="81">
                        <c:v>80.459999999999994</c:v>
                      </c:pt>
                      <c:pt idx="82">
                        <c:v>81.459999999999994</c:v>
                      </c:pt>
                      <c:pt idx="83">
                        <c:v>82.46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'Performance curves of TVs'!$K$63:$K$146</c15:sqref>
                        </c15:formulaRef>
                      </c:ext>
                    </c:extLst>
                    <c:numCache>
                      <c:formatCode>0.00</c:formatCode>
                      <c:ptCount val="84"/>
                      <c:pt idx="0">
                        <c:v>3.6354217498881027</c:v>
                      </c:pt>
                      <c:pt idx="1">
                        <c:v>3.4641582671696742</c:v>
                      </c:pt>
                      <c:pt idx="2">
                        <c:v>3.1623293761613978</c:v>
                      </c:pt>
                      <c:pt idx="3">
                        <c:v>2.9277480985514153</c:v>
                      </c:pt>
                      <c:pt idx="4">
                        <c:v>2.7386575748895661</c:v>
                      </c:pt>
                      <c:pt idx="5">
                        <c:v>2.5820311234030897</c:v>
                      </c:pt>
                      <c:pt idx="6">
                        <c:v>2.4495298018191165</c:v>
                      </c:pt>
                      <c:pt idx="7">
                        <c:v>2.3355350272766975</c:v>
                      </c:pt>
                      <c:pt idx="8">
                        <c:v>2.2361045462291487</c:v>
                      </c:pt>
                      <c:pt idx="9">
                        <c:v>2.1483797562170137</c:v>
                      </c:pt>
                      <c:pt idx="10">
                        <c:v>2.0702305340917264</c:v>
                      </c:pt>
                      <c:pt idx="11">
                        <c:v>2.0000327080658789</c:v>
                      </c:pt>
                      <c:pt idx="12">
                        <c:v>1.9365233425523174</c:v>
                      </c:pt>
                      <c:pt idx="13">
                        <c:v>1.8787035971335002</c:v>
                      </c:pt>
                      <c:pt idx="14">
                        <c:v>1.8257717165930443</c:v>
                      </c:pt>
                      <c:pt idx="15">
                        <c:v>1.7770756951564526</c:v>
                      </c:pt>
                      <c:pt idx="16">
                        <c:v>1.7320791335848371</c:v>
                      </c:pt>
                      <c:pt idx="17">
                        <c:v>1.6903361528180747</c:v>
                      </c:pt>
                      <c:pt idx="18">
                        <c:v>1.6514726554860608</c:v>
                      </c:pt>
                      <c:pt idx="19">
                        <c:v>1.6151721203205773</c:v>
                      </c:pt>
                      <c:pt idx="20">
                        <c:v>1.5811646880806989</c:v>
                      </c:pt>
                      <c:pt idx="21">
                        <c:v>1.5492186740418541</c:v>
                      </c:pt>
                      <c:pt idx="22">
                        <c:v>1.5191338941849526</c:v>
                      </c:pt>
                      <c:pt idx="23">
                        <c:v>1.4907363641527656</c:v>
                      </c:pt>
                      <c:pt idx="24">
                        <c:v>1.4638740492757076</c:v>
                      </c:pt>
                      <c:pt idx="25">
                        <c:v>1.4384134279320298</c:v>
                      </c:pt>
                      <c:pt idx="26">
                        <c:v>1.4142366904682777</c:v>
                      </c:pt>
                      <c:pt idx="27">
                        <c:v>1.3912394392840344</c:v>
                      </c:pt>
                      <c:pt idx="28">
                        <c:v>1.369328787444783</c:v>
                      </c:pt>
                      <c:pt idx="29">
                        <c:v>1.3484217767000011</c:v>
                      </c:pt>
                      <c:pt idx="30">
                        <c:v>1.3284440533726576</c:v>
                      </c:pt>
                      <c:pt idx="31">
                        <c:v>1.3093287538713436</c:v>
                      </c:pt>
                      <c:pt idx="32">
                        <c:v>1.2910155617015449</c:v>
                      </c:pt>
                      <c:pt idx="33">
                        <c:v>1.273449905635146</c:v>
                      </c:pt>
                      <c:pt idx="34">
                        <c:v>1.2565822747269255</c:v>
                      </c:pt>
                      <c:pt idx="35">
                        <c:v>1.2403676305734357</c:v>
                      </c:pt>
                      <c:pt idx="36">
                        <c:v>1.2247649009095583</c:v>
                      </c:pt>
                      <c:pt idx="37">
                        <c:v>1.2097365415659727</c:v>
                      </c:pt>
                      <c:pt idx="38">
                        <c:v>1.1952481561424408</c:v>
                      </c:pt>
                      <c:pt idx="39">
                        <c:v>1.1812681646197811</c:v>
                      </c:pt>
                      <c:pt idx="40">
                        <c:v>1.1677675136383487</c:v>
                      </c:pt>
                      <c:pt idx="41">
                        <c:v>1.1547194223898913</c:v>
                      </c:pt>
                      <c:pt idx="42">
                        <c:v>1.1420991590621346</c:v>
                      </c:pt>
                      <c:pt idx="43">
                        <c:v>1.1298838435874725</c:v>
                      </c:pt>
                      <c:pt idx="44">
                        <c:v>1.1180522731145743</c:v>
                      </c:pt>
                      <c:pt idx="45">
                        <c:v>1.1065847671727529</c:v>
                      </c:pt>
                      <c:pt idx="46">
                        <c:v>1.0954630299558263</c:v>
                      </c:pt>
                      <c:pt idx="47">
                        <c:v>1.0846700275325445</c:v>
                      </c:pt>
                      <c:pt idx="48">
                        <c:v>1.0741898781085069</c:v>
                      </c:pt>
                      <c:pt idx="49">
                        <c:v>1.0640077537311465</c:v>
                      </c:pt>
                      <c:pt idx="50">
                        <c:v>1.0541097920537992</c:v>
                      </c:pt>
                      <c:pt idx="51">
                        <c:v>1.0444830169645043</c:v>
                      </c:pt>
                      <c:pt idx="52">
                        <c:v>1.0351152670458632</c:v>
                      </c:pt>
                      <c:pt idx="53">
                        <c:v>1.0259951309689193</c:v>
                      </c:pt>
                      <c:pt idx="54">
                        <c:v>1.0171118890405255</c:v>
                      </c:pt>
                      <c:pt idx="55">
                        <c:v>1.0084554602233244</c:v>
                      </c:pt>
                      <c:pt idx="56">
                        <c:v>1.0000163540329394</c:v>
                      </c:pt>
                      <c:pt idx="57">
                        <c:v>0.99178562679048565</c:v>
                      </c:pt>
                      <c:pt idx="58">
                        <c:v>0.98375484177191097</c:v>
                      </c:pt>
                      <c:pt idx="59">
                        <c:v>0.97591603285047179</c:v>
                      </c:pt>
                      <c:pt idx="60">
                        <c:v>0.9682616712761587</c:v>
                      </c:pt>
                      <c:pt idx="61">
                        <c:v>0.96078463527713398</c:v>
                      </c:pt>
                      <c:pt idx="62">
                        <c:v>0.95347818220418334</c:v>
                      </c:pt>
                      <c:pt idx="63">
                        <c:v>0.94633592297052627</c:v>
                      </c:pt>
                      <c:pt idx="64">
                        <c:v>0.93935179856675011</c:v>
                      </c:pt>
                      <c:pt idx="65">
                        <c:v>0.93252005845466401</c:v>
                      </c:pt>
                      <c:pt idx="66">
                        <c:v>0.92583524066495915</c:v>
                      </c:pt>
                      <c:pt idx="67">
                        <c:v>0.91929215344213711</c:v>
                      </c:pt>
                      <c:pt idx="68">
                        <c:v>0.91288585829652213</c:v>
                      </c:pt>
                      <c:pt idx="69">
                        <c:v>0.90661165433763413</c:v>
                      </c:pt>
                      <c:pt idx="70">
                        <c:v>0.90046506377598079</c:v>
                      </c:pt>
                      <c:pt idx="71">
                        <c:v>0.89444181849165938</c:v>
                      </c:pt>
                      <c:pt idx="72">
                        <c:v>0.88853784757822629</c:v>
                      </c:pt>
                      <c:pt idx="73">
                        <c:v>0.88274926577922808</c:v>
                      </c:pt>
                      <c:pt idx="74">
                        <c:v>0.87707236274276679</c:v>
                      </c:pt>
                      <c:pt idx="75">
                        <c:v>0.87150359302657376</c:v>
                      </c:pt>
                      <c:pt idx="76">
                        <c:v>0.86603956679241856</c:v>
                      </c:pt>
                      <c:pt idx="77">
                        <c:v>0.86067704113436327</c:v>
                      </c:pt>
                      <c:pt idx="78">
                        <c:v>0.85541291199046088</c:v>
                      </c:pt>
                      <c:pt idx="79">
                        <c:v>0.8502442065920669</c:v>
                      </c:pt>
                      <c:pt idx="80">
                        <c:v>0.84516807640903735</c:v>
                      </c:pt>
                      <c:pt idx="81">
                        <c:v>0.84018179055277709</c:v>
                      </c:pt>
                      <c:pt idx="82">
                        <c:v>0.8352827296024341</c:v>
                      </c:pt>
                      <c:pt idx="83">
                        <c:v>0.83046837982252963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2D-4C79-8222-6A230203795F}"/>
                  </c:ext>
                </c:extLst>
              </c15:ser>
            </c15:filteredScatterSeries>
          </c:ext>
        </c:extLst>
      </c:scatterChart>
      <c:valAx>
        <c:axId val="83661395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payload</a:t>
                </a:r>
                <a:r>
                  <a:rPr lang="en-GB" sz="1400" baseline="0"/>
                  <a:t> mass</a:t>
                </a:r>
                <a:r>
                  <a:rPr lang="en-GB" sz="1400"/>
                  <a:t> [tons]</a:t>
                </a:r>
              </a:p>
            </c:rich>
          </c:tx>
          <c:layout>
            <c:manualLayout>
              <c:xMode val="edge"/>
              <c:yMode val="edge"/>
              <c:x val="0.42946974873046007"/>
              <c:y val="0.90873082856520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296"/>
        <c:crosses val="autoZero"/>
        <c:crossBetween val="midCat"/>
        <c:majorUnit val="5"/>
      </c:valAx>
      <c:valAx>
        <c:axId val="83661329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delta</a:t>
                </a:r>
                <a:r>
                  <a:rPr lang="en-GB" sz="1400" baseline="0"/>
                  <a:t>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39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98930909561837"/>
          <c:y val="0.13960899888423767"/>
          <c:w val="0.14962168381515303"/>
          <c:h val="0.2015368650604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Curves of Electric Spacecraft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Curves of ETVs'!$D$13</c:f>
              <c:strCache>
                <c:ptCount val="1"/>
                <c:pt idx="0">
                  <c:v>Gateway PPE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ETVs'!$C$17:$C$517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'Performance Curves of ETVs'!$E$17:$E$517</c:f>
              <c:numCache>
                <c:formatCode>0.000</c:formatCode>
                <c:ptCount val="501"/>
                <c:pt idx="0">
                  <c:v>6.0150948447352199</c:v>
                </c:pt>
                <c:pt idx="1">
                  <c:v>5.973923280474426</c:v>
                </c:pt>
                <c:pt idx="2">
                  <c:v>5.9335857274449042</c:v>
                </c:pt>
                <c:pt idx="3">
                  <c:v>5.8940544030619062</c:v>
                </c:pt>
                <c:pt idx="4">
                  <c:v>5.8553028034030632</c:v>
                </c:pt>
                <c:pt idx="5">
                  <c:v>5.8173056285268876</c:v>
                </c:pt>
                <c:pt idx="6">
                  <c:v>5.7800387130541475</c:v>
                </c:pt>
                <c:pt idx="7">
                  <c:v>5.7434789615793376</c:v>
                </c:pt>
                <c:pt idx="8">
                  <c:v>5.7076042885200362</c:v>
                </c:pt>
                <c:pt idx="9">
                  <c:v>5.6723935620482209</c:v>
                </c:pt>
                <c:pt idx="10">
                  <c:v>5.6378265517801518</c:v>
                </c:pt>
                <c:pt idx="11">
                  <c:v>5.6038838799306419</c:v>
                </c:pt>
                <c:pt idx="12">
                  <c:v>5.570546975663782</c:v>
                </c:pt>
                <c:pt idx="13">
                  <c:v>5.537798032395826</c:v>
                </c:pt>
                <c:pt idx="14">
                  <c:v>5.5056199678272115</c:v>
                </c:pt>
                <c:pt idx="15">
                  <c:v>5.4739963864999472</c:v>
                </c:pt>
                <c:pt idx="16">
                  <c:v>5.4429115446939074</c:v>
                </c:pt>
                <c:pt idx="17">
                  <c:v>5.412350317491323</c:v>
                </c:pt>
                <c:pt idx="18">
                  <c:v>5.3822981678529427</c:v>
                </c:pt>
                <c:pt idx="19">
                  <c:v>5.3527411175622595</c:v>
                </c:pt>
                <c:pt idx="20">
                  <c:v>5.3236657199058826</c:v>
                </c:pt>
                <c:pt idx="21">
                  <c:v>5.2950590339687613</c:v>
                </c:pt>
                <c:pt idx="22">
                  <c:v>5.266908600432668</c:v>
                </c:pt>
                <c:pt idx="23">
                  <c:v>5.2392024187751227</c:v>
                </c:pt>
                <c:pt idx="24">
                  <c:v>5.2119289257739947</c:v>
                </c:pt>
                <c:pt idx="25">
                  <c:v>5.1850769752303156</c:v>
                </c:pt>
                <c:pt idx="26">
                  <c:v>5.1586358188285546</c:v>
                </c:pt>
                <c:pt idx="27">
                  <c:v>5.13259508805971</c:v>
                </c:pt>
                <c:pt idx="28">
                  <c:v>5.1069447771381489</c:v>
                </c:pt>
                <c:pt idx="29">
                  <c:v>5.0816752268482999</c:v>
                </c:pt>
                <c:pt idx="30">
                  <c:v>5.0567771092619322</c:v>
                </c:pt>
                <c:pt idx="31">
                  <c:v>5.0322414132711559</c:v>
                </c:pt>
                <c:pt idx="32">
                  <c:v>5.008059430886127</c:v>
                </c:pt>
                <c:pt idx="33">
                  <c:v>4.9842227442501903</c:v>
                </c:pt>
                <c:pt idx="34">
                  <c:v>4.9607232133284489</c:v>
                </c:pt>
                <c:pt idx="35">
                  <c:v>4.937552964228896</c:v>
                </c:pt>
                <c:pt idx="36">
                  <c:v>4.9147043781180324</c:v>
                </c:pt>
                <c:pt idx="37">
                  <c:v>4.8921700806955535</c:v>
                </c:pt>
                <c:pt idx="38">
                  <c:v>4.8699429321950651</c:v>
                </c:pt>
                <c:pt idx="39">
                  <c:v>4.848016017880056</c:v>
                </c:pt>
                <c:pt idx="40">
                  <c:v>4.826382639006388</c:v>
                </c:pt>
                <c:pt idx="41">
                  <c:v>4.8050363042244673</c:v>
                </c:pt>
                <c:pt idx="42">
                  <c:v>4.7839707213960709</c:v>
                </c:pt>
                <c:pt idx="43">
                  <c:v>4.7631797898023596</c:v>
                </c:pt>
                <c:pt idx="44">
                  <c:v>4.7426575927212031</c:v>
                </c:pt>
                <c:pt idx="45">
                  <c:v>4.722398390353284</c:v>
                </c:pt>
                <c:pt idx="46">
                  <c:v>4.7023966130777834</c:v>
                </c:pt>
                <c:pt idx="47">
                  <c:v>4.6826468550196605</c:v>
                </c:pt>
                <c:pt idx="48">
                  <c:v>4.6631438679116402</c:v>
                </c:pt>
                <c:pt idx="49">
                  <c:v>4.6438825552350975</c:v>
                </c:pt>
                <c:pt idx="50">
                  <c:v>4.6248579666249743</c:v>
                </c:pt>
                <c:pt idx="51">
                  <c:v>4.6060652925247911</c:v>
                </c:pt>
                <c:pt idx="52">
                  <c:v>4.5874998590786387</c:v>
                </c:pt>
                <c:pt idx="53">
                  <c:v>4.5691571232478374</c:v>
                </c:pt>
                <c:pt idx="54">
                  <c:v>4.5510326681406772</c:v>
                </c:pt>
                <c:pt idx="55">
                  <c:v>4.5331221985443388</c:v>
                </c:pt>
                <c:pt idx="56">
                  <c:v>4.5154215366487334</c:v>
                </c:pt>
                <c:pt idx="57">
                  <c:v>4.4979266179525812</c:v>
                </c:pt>
                <c:pt idx="58">
                  <c:v>4.4806334873426401</c:v>
                </c:pt>
                <c:pt idx="59">
                  <c:v>4.4635382953374876</c:v>
                </c:pt>
                <c:pt idx="60">
                  <c:v>4.4466372944877444</c:v>
                </c:pt>
                <c:pt idx="61">
                  <c:v>4.4299268359251203</c:v>
                </c:pt>
                <c:pt idx="62">
                  <c:v>4.4134033660530436</c:v>
                </c:pt>
                <c:pt idx="63">
                  <c:v>4.3970634233720771</c:v>
                </c:pt>
                <c:pt idx="64">
                  <c:v>4.3809036354336603</c:v>
                </c:pt>
                <c:pt idx="65">
                  <c:v>4.364920715916119</c:v>
                </c:pt>
                <c:pt idx="66">
                  <c:v>4.3491114618171558</c:v>
                </c:pt>
                <c:pt idx="67">
                  <c:v>4.333472750757406</c:v>
                </c:pt>
                <c:pt idx="68">
                  <c:v>4.3180015383898729</c:v>
                </c:pt>
                <c:pt idx="69">
                  <c:v>4.3026948559103904</c:v>
                </c:pt>
                <c:pt idx="70">
                  <c:v>4.287549807664476</c:v>
                </c:pt>
                <c:pt idx="71">
                  <c:v>4.2725635688461914</c:v>
                </c:pt>
                <c:pt idx="72">
                  <c:v>4.2577333832848776</c:v>
                </c:pt>
                <c:pt idx="73">
                  <c:v>4.243056561315794</c:v>
                </c:pt>
                <c:pt idx="74">
                  <c:v>4.2285304777309678</c:v>
                </c:pt>
                <c:pt idx="75">
                  <c:v>4.2141525698066715</c:v>
                </c:pt>
                <c:pt idx="76">
                  <c:v>4.1999203354041885</c:v>
                </c:pt>
                <c:pt idx="77">
                  <c:v>4.1858313311406574</c:v>
                </c:pt>
                <c:pt idx="78">
                  <c:v>4.1718831706269661</c:v>
                </c:pt>
                <c:pt idx="79">
                  <c:v>4.1580735227698069</c:v>
                </c:pt>
                <c:pt idx="80">
                  <c:v>4.1444001101351535</c:v>
                </c:pt>
                <c:pt idx="81">
                  <c:v>4.1308607073705446</c:v>
                </c:pt>
                <c:pt idx="82">
                  <c:v>4.1174531396836986</c:v>
                </c:pt>
                <c:pt idx="83">
                  <c:v>4.1041752813750998</c:v>
                </c:pt>
                <c:pt idx="84">
                  <c:v>4.0910250544222979</c:v>
                </c:pt>
                <c:pt idx="85">
                  <c:v>4.0780004271137917</c:v>
                </c:pt>
                <c:pt idx="86">
                  <c:v>4.0650994127304507</c:v>
                </c:pt>
                <c:pt idx="87">
                  <c:v>4.0523200682725342</c:v>
                </c:pt>
                <c:pt idx="88">
                  <c:v>4.0396604932304596</c:v>
                </c:pt>
                <c:pt idx="89">
                  <c:v>4.0271188283975432</c:v>
                </c:pt>
                <c:pt idx="90">
                  <c:v>4.0146932547230421</c:v>
                </c:pt>
                <c:pt idx="91">
                  <c:v>4.0023819922038886</c:v>
                </c:pt>
                <c:pt idx="92">
                  <c:v>3.9901832988135721</c:v>
                </c:pt>
                <c:pt idx="93">
                  <c:v>3.9780954694667243</c:v>
                </c:pt>
                <c:pt idx="94">
                  <c:v>3.9661168350179921</c:v>
                </c:pt>
                <c:pt idx="95">
                  <c:v>3.9542457612938784</c:v>
                </c:pt>
                <c:pt idx="96">
                  <c:v>3.9424806481562662</c:v>
                </c:pt>
                <c:pt idx="97">
                  <c:v>3.9308199285964123</c:v>
                </c:pt>
                <c:pt idx="98">
                  <c:v>3.9192620678582415</c:v>
                </c:pt>
                <c:pt idx="99">
                  <c:v>3.9078055625898376</c:v>
                </c:pt>
                <c:pt idx="100">
                  <c:v>3.8964489400220526</c:v>
                </c:pt>
                <c:pt idx="101">
                  <c:v>3.8851907571732252</c:v>
                </c:pt>
                <c:pt idx="102">
                  <c:v>3.8740296000790302</c:v>
                </c:pt>
                <c:pt idx="103">
                  <c:v>3.8629640830465273</c:v>
                </c:pt>
                <c:pt idx="104">
                  <c:v>3.8519928479315104</c:v>
                </c:pt>
                <c:pt idx="105">
                  <c:v>3.8411145634383117</c:v>
                </c:pt>
                <c:pt idx="106">
                  <c:v>3.8303279244412298</c:v>
                </c:pt>
                <c:pt idx="107">
                  <c:v>3.8196316513268047</c:v>
                </c:pt>
                <c:pt idx="108">
                  <c:v>3.8090244893561871</c:v>
                </c:pt>
                <c:pt idx="109">
                  <c:v>3.7985052080468713</c:v>
                </c:pt>
                <c:pt idx="110">
                  <c:v>3.7880726005731131</c:v>
                </c:pt>
                <c:pt idx="111">
                  <c:v>3.7777254831843612</c:v>
                </c:pt>
                <c:pt idx="112">
                  <c:v>3.7674626946410661</c:v>
                </c:pt>
                <c:pt idx="113">
                  <c:v>3.7572830956672618</c:v>
                </c:pt>
                <c:pt idx="114">
                  <c:v>3.7471855684193267</c:v>
                </c:pt>
                <c:pt idx="115">
                  <c:v>3.7371690159703648</c:v>
                </c:pt>
                <c:pt idx="116">
                  <c:v>3.7272323618096737</c:v>
                </c:pt>
                <c:pt idx="117">
                  <c:v>3.7173745493567649</c:v>
                </c:pt>
                <c:pt idx="118">
                  <c:v>3.7075945414894571</c:v>
                </c:pt>
                <c:pt idx="119">
                  <c:v>3.6978913200855503</c:v>
                </c:pt>
                <c:pt idx="120">
                  <c:v>3.6882638855776282</c:v>
                </c:pt>
                <c:pt idx="121">
                  <c:v>3.6787112565205393</c:v>
                </c:pt>
                <c:pt idx="122">
                  <c:v>3.669232469171146</c:v>
                </c:pt>
                <c:pt idx="123">
                  <c:v>3.6598265770799143</c:v>
                </c:pt>
                <c:pt idx="124">
                  <c:v>3.6504926506939688</c:v>
                </c:pt>
                <c:pt idx="125">
                  <c:v>3.6412297769712221</c:v>
                </c:pt>
                <c:pt idx="126">
                  <c:v>3.6320370590052233</c:v>
                </c:pt>
                <c:pt idx="127">
                  <c:v>3.6229136156603707</c:v>
                </c:pt>
                <c:pt idx="128">
                  <c:v>3.6138585812171544</c:v>
                </c:pt>
                <c:pt idx="129">
                  <c:v>3.6048711050271041</c:v>
                </c:pt>
                <c:pt idx="130">
                  <c:v>3.5959503511771285</c:v>
                </c:pt>
                <c:pt idx="131">
                  <c:v>3.5870954981629493</c:v>
                </c:pt>
                <c:pt idx="132">
                  <c:v>3.5783057385713328</c:v>
                </c:pt>
                <c:pt idx="133">
                  <c:v>3.5695802787708515</c:v>
                </c:pt>
                <c:pt idx="134">
                  <c:v>3.5609183386108954</c:v>
                </c:pt>
                <c:pt idx="135">
                  <c:v>3.5523191511286769</c:v>
                </c:pt>
                <c:pt idx="136">
                  <c:v>3.5437819622639899</c:v>
                </c:pt>
                <c:pt idx="137">
                  <c:v>3.5353060305814639</c:v>
                </c:pt>
                <c:pt idx="138">
                  <c:v>3.5268906270000961</c:v>
                </c:pt>
                <c:pt idx="139">
                  <c:v>3.5185350345298305</c:v>
                </c:pt>
                <c:pt idx="140">
                  <c:v>3.5102385480149709</c:v>
                </c:pt>
                <c:pt idx="141">
                  <c:v>3.502000473884213</c:v>
                </c:pt>
                <c:pt idx="142">
                  <c:v>3.4938201299071077</c:v>
                </c:pt>
                <c:pt idx="143">
                  <c:v>3.4856968449567445</c:v>
                </c:pt>
                <c:pt idx="144">
                  <c:v>3.4776299587784836</c:v>
                </c:pt>
                <c:pt idx="145">
                  <c:v>3.4696188217645423</c:v>
                </c:pt>
                <c:pt idx="146">
                  <c:v>3.46166279473427</c:v>
                </c:pt>
                <c:pt idx="147">
                  <c:v>3.4537612487199412</c:v>
                </c:pt>
                <c:pt idx="148">
                  <c:v>3.4459135647579</c:v>
                </c:pt>
                <c:pt idx="149">
                  <c:v>3.4381191336849035</c:v>
                </c:pt>
                <c:pt idx="150">
                  <c:v>3.4303773559395081</c:v>
                </c:pt>
                <c:pt idx="151">
                  <c:v>3.4226876413683525</c:v>
                </c:pt>
                <c:pt idx="152">
                  <c:v>3.4150494090372003</c:v>
                </c:pt>
                <c:pt idx="153">
                  <c:v>3.407462087046595</c:v>
                </c:pt>
                <c:pt idx="154">
                  <c:v>3.3999251123520038</c:v>
                </c:pt>
                <c:pt idx="155">
                  <c:v>3.3924379305883172</c:v>
                </c:pt>
                <c:pt idx="156">
                  <c:v>3.384999995898581</c:v>
                </c:pt>
                <c:pt idx="157">
                  <c:v>3.3776107707668435</c:v>
                </c:pt>
                <c:pt idx="158">
                  <c:v>3.3702697258549938</c:v>
                </c:pt>
                <c:pt idx="159">
                  <c:v>3.3629763398434873</c:v>
                </c:pt>
                <c:pt idx="160">
                  <c:v>3.3557300992758488</c:v>
                </c:pt>
                <c:pt idx="161">
                  <c:v>3.3485304984068387</c:v>
                </c:pt>
                <c:pt idx="162">
                  <c:v>3.3413770390541955</c:v>
                </c:pt>
                <c:pt idx="163">
                  <c:v>3.3342692304538382</c:v>
                </c:pt>
                <c:pt idx="164">
                  <c:v>3.3272065891184499</c:v>
                </c:pt>
                <c:pt idx="165">
                  <c:v>3.3201886386993409</c:v>
                </c:pt>
                <c:pt idx="166">
                  <c:v>3.3132149098515016</c:v>
                </c:pt>
                <c:pt idx="167">
                  <c:v>3.3062849401017584</c:v>
                </c:pt>
                <c:pt idx="168">
                  <c:v>3.299398273719957</c:v>
                </c:pt>
                <c:pt idx="169">
                  <c:v>3.2925544615930806</c:v>
                </c:pt>
                <c:pt idx="170">
                  <c:v>3.2857530611022261</c:v>
                </c:pt>
                <c:pt idx="171">
                  <c:v>3.2789936360023693</c:v>
                </c:pt>
                <c:pt idx="172">
                  <c:v>3.2722757563048357</c:v>
                </c:pt>
                <c:pt idx="173">
                  <c:v>3.2655989981624143</c:v>
                </c:pt>
                <c:pt idx="174">
                  <c:v>3.2589629437570324</c:v>
                </c:pt>
                <c:pt idx="175">
                  <c:v>3.2523671811899368</c:v>
                </c:pt>
                <c:pt idx="176">
                  <c:v>3.2458113043743078</c:v>
                </c:pt>
                <c:pt idx="177">
                  <c:v>3.2392949129302444</c:v>
                </c:pt>
                <c:pt idx="178">
                  <c:v>3.2328176120820595</c:v>
                </c:pt>
                <c:pt idx="179">
                  <c:v>3.2263790125578296</c:v>
                </c:pt>
                <c:pt idx="180">
                  <c:v>3.2199787304911247</c:v>
                </c:pt>
                <c:pt idx="181">
                  <c:v>3.21361638732489</c:v>
                </c:pt>
                <c:pt idx="182">
                  <c:v>3.2072916097173958</c:v>
                </c:pt>
                <c:pt idx="183">
                  <c:v>3.2010040294502189</c:v>
                </c:pt>
                <c:pt idx="184">
                  <c:v>3.1947532833382066</c:v>
                </c:pt>
                <c:pt idx="185">
                  <c:v>3.1885390131413573</c:v>
                </c:pt>
                <c:pt idx="186">
                  <c:v>3.1823608654785884</c:v>
                </c:pt>
                <c:pt idx="187">
                  <c:v>3.1762184917433283</c:v>
                </c:pt>
                <c:pt idx="188">
                  <c:v>3.1701115480208966</c:v>
                </c:pt>
                <c:pt idx="189">
                  <c:v>3.1640396950076246</c:v>
                </c:pt>
                <c:pt idx="190">
                  <c:v>3.158002597931675</c:v>
                </c:pt>
                <c:pt idx="191">
                  <c:v>3.1519999264755141</c:v>
                </c:pt>
                <c:pt idx="192">
                  <c:v>3.1460313547000007</c:v>
                </c:pt>
                <c:pt idx="193">
                  <c:v>3.140096560970048</c:v>
                </c:pt>
                <c:pt idx="194">
                  <c:v>3.1341952278818277</c:v>
                </c:pt>
                <c:pt idx="195">
                  <c:v>3.1283270421914668</c:v>
                </c:pt>
                <c:pt idx="196">
                  <c:v>3.1224916947452126</c:v>
                </c:pt>
                <c:pt idx="197">
                  <c:v>3.11668888041102</c:v>
                </c:pt>
                <c:pt idx="198">
                  <c:v>3.1109182980115393</c:v>
                </c:pt>
                <c:pt idx="199">
                  <c:v>3.1051796502584557</c:v>
                </c:pt>
                <c:pt idx="200">
                  <c:v>3.0994726436881637</c:v>
                </c:pt>
                <c:pt idx="201">
                  <c:v>3.0937969885987324</c:v>
                </c:pt>
                <c:pt idx="202">
                  <c:v>3.088152398988135</c:v>
                </c:pt>
                <c:pt idx="203">
                  <c:v>3.0825385924937199</c:v>
                </c:pt>
                <c:pt idx="204">
                  <c:v>3.0769552903328812</c:v>
                </c:pt>
                <c:pt idx="205">
                  <c:v>3.07140221724491</c:v>
                </c:pt>
                <c:pt idx="206">
                  <c:v>3.0658791014339943</c:v>
                </c:pt>
                <c:pt idx="207">
                  <c:v>3.0603856745133453</c:v>
                </c:pt>
                <c:pt idx="208">
                  <c:v>3.0549216714504168</c:v>
                </c:pt>
                <c:pt idx="209">
                  <c:v>3.0494868305132026</c:v>
                </c:pt>
                <c:pt idx="210">
                  <c:v>3.0440808932175734</c:v>
                </c:pt>
                <c:pt idx="211">
                  <c:v>3.0387036042756432</c:v>
                </c:pt>
                <c:pt idx="212">
                  <c:v>3.0333547115451327</c:v>
                </c:pt>
                <c:pt idx="213">
                  <c:v>3.0280339659797129</c:v>
                </c:pt>
                <c:pt idx="214">
                  <c:v>3.022741121580296</c:v>
                </c:pt>
                <c:pt idx="215">
                  <c:v>3.0174759353472691</c:v>
                </c:pt>
                <c:pt idx="216">
                  <c:v>3.0122381672336327</c:v>
                </c:pt>
                <c:pt idx="217">
                  <c:v>3.0070275800990367</c:v>
                </c:pt>
                <c:pt idx="218">
                  <c:v>3.0018439396646794</c:v>
                </c:pt>
                <c:pt idx="219">
                  <c:v>2.9966870144690709</c:v>
                </c:pt>
                <c:pt idx="220">
                  <c:v>2.991556575824617</c:v>
                </c:pt>
                <c:pt idx="221">
                  <c:v>2.9864523977750284</c:v>
                </c:pt>
                <c:pt idx="222">
                  <c:v>2.9813742570535187</c:v>
                </c:pt>
                <c:pt idx="223">
                  <c:v>2.9763219330417874</c:v>
                </c:pt>
                <c:pt idx="224">
                  <c:v>2.9712952077297605</c:v>
                </c:pt>
                <c:pt idx="225">
                  <c:v>2.96629386567608</c:v>
                </c:pt>
                <c:pt idx="226">
                  <c:v>2.96131769396932</c:v>
                </c:pt>
                <c:pt idx="227">
                  <c:v>2.9563664821899169</c:v>
                </c:pt>
                <c:pt idx="228">
                  <c:v>2.9514400223727995</c:v>
                </c:pt>
                <c:pt idx="229">
                  <c:v>2.9465381089706968</c:v>
                </c:pt>
                <c:pt idx="230">
                  <c:v>2.9416605388181192</c:v>
                </c:pt>
                <c:pt idx="231">
                  <c:v>2.9368071110959928</c:v>
                </c:pt>
                <c:pt idx="232">
                  <c:v>2.9319776272969267</c:v>
                </c:pt>
                <c:pt idx="233">
                  <c:v>2.9271718911911164</c:v>
                </c:pt>
                <c:pt idx="234">
                  <c:v>2.922389708792855</c:v>
                </c:pt>
                <c:pt idx="235">
                  <c:v>2.9176308883276412</c:v>
                </c:pt>
                <c:pt idx="236">
                  <c:v>2.9128952401998811</c:v>
                </c:pt>
                <c:pt idx="237">
                  <c:v>2.9081825769611611</c:v>
                </c:pt>
                <c:pt idx="238">
                  <c:v>2.9034927132790815</c:v>
                </c:pt>
                <c:pt idx="239">
                  <c:v>2.8988254659066488</c:v>
                </c:pt>
                <c:pt idx="240">
                  <c:v>2.8941806536521959</c:v>
                </c:pt>
                <c:pt idx="241">
                  <c:v>2.8895580973498443</c:v>
                </c:pt>
                <c:pt idx="242">
                  <c:v>2.8849576198304709</c:v>
                </c:pt>
                <c:pt idx="243">
                  <c:v>2.8803790458931902</c:v>
                </c:pt>
                <c:pt idx="244">
                  <c:v>2.8758222022773308</c:v>
                </c:pt>
                <c:pt idx="245">
                  <c:v>2.8712869176348943</c:v>
                </c:pt>
                <c:pt idx="246">
                  <c:v>2.8667730225034962</c:v>
                </c:pt>
                <c:pt idx="247">
                  <c:v>2.8622803492797679</c:v>
                </c:pt>
                <c:pt idx="248">
                  <c:v>2.8578087321932211</c:v>
                </c:pt>
                <c:pt idx="249">
                  <c:v>2.8533580072805549</c:v>
                </c:pt>
                <c:pt idx="250">
                  <c:v>2.8489280123604042</c:v>
                </c:pt>
                <c:pt idx="251">
                  <c:v>2.8445185870085199</c:v>
                </c:pt>
                <c:pt idx="252">
                  <c:v>2.8401295725333644</c:v>
                </c:pt>
                <c:pt idx="253">
                  <c:v>2.8357608119521283</c:v>
                </c:pt>
                <c:pt idx="254">
                  <c:v>2.8314121499671439</c:v>
                </c:pt>
                <c:pt idx="255">
                  <c:v>2.8270834329426995</c:v>
                </c:pt>
                <c:pt idx="256">
                  <c:v>2.822774508882242</c:v>
                </c:pt>
                <c:pt idx="257">
                  <c:v>2.8184852274059606</c:v>
                </c:pt>
                <c:pt idx="258">
                  <c:v>2.8142154397287427</c:v>
                </c:pt>
                <c:pt idx="259">
                  <c:v>2.8099649986384976</c:v>
                </c:pt>
                <c:pt idx="260">
                  <c:v>2.8057337584748367</c:v>
                </c:pt>
                <c:pt idx="261">
                  <c:v>2.8015215751081115</c:v>
                </c:pt>
                <c:pt idx="262">
                  <c:v>2.7973283059187883</c:v>
                </c:pt>
                <c:pt idx="263">
                  <c:v>2.7931538097771709</c:v>
                </c:pt>
                <c:pt idx="264">
                  <c:v>2.7889979470234452</c:v>
                </c:pt>
                <c:pt idx="265">
                  <c:v>2.7848605794480599</c:v>
                </c:pt>
                <c:pt idx="266">
                  <c:v>2.7807415702724154</c:v>
                </c:pt>
                <c:pt idx="267">
                  <c:v>2.7766407841298775</c:v>
                </c:pt>
                <c:pt idx="268">
                  <c:v>2.7725580870470869</c:v>
                </c:pt>
                <c:pt idx="269">
                  <c:v>2.7684933464255801</c:v>
                </c:pt>
                <c:pt idx="270">
                  <c:v>2.764446431023698</c:v>
                </c:pt>
                <c:pt idx="271">
                  <c:v>2.760417210938789</c:v>
                </c:pt>
                <c:pt idx="272">
                  <c:v>2.7564055575896971</c:v>
                </c:pt>
                <c:pt idx="273">
                  <c:v>2.7524113436995234</c:v>
                </c:pt>
                <c:pt idx="274">
                  <c:v>2.7484344432786698</c:v>
                </c:pt>
                <c:pt idx="275">
                  <c:v>2.744474731608145</c:v>
                </c:pt>
                <c:pt idx="276">
                  <c:v>2.7405320852231374</c:v>
                </c:pt>
                <c:pt idx="277">
                  <c:v>2.7366063818968458</c:v>
                </c:pt>
                <c:pt idx="278">
                  <c:v>2.732697500624564</c:v>
                </c:pt>
                <c:pt idx="279">
                  <c:v>2.7288053216080148</c:v>
                </c:pt>
                <c:pt idx="280">
                  <c:v>2.7249297262399308</c:v>
                </c:pt>
                <c:pt idx="281">
                  <c:v>2.7210705970888722</c:v>
                </c:pt>
                <c:pt idx="282">
                  <c:v>2.7172278178842819</c:v>
                </c:pt>
                <c:pt idx="283">
                  <c:v>2.7134012735017738</c:v>
                </c:pt>
                <c:pt idx="284">
                  <c:v>2.709590849948643</c:v>
                </c:pt>
                <c:pt idx="285">
                  <c:v>2.7057964343496081</c:v>
                </c:pt>
                <c:pt idx="286">
                  <c:v>2.702017914932763</c:v>
                </c:pt>
                <c:pt idx="287">
                  <c:v>2.6982551810157482</c:v>
                </c:pt>
                <c:pt idx="288">
                  <c:v>2.694508122992139</c:v>
                </c:pt>
                <c:pt idx="289">
                  <c:v>2.6907766323180269</c:v>
                </c:pt>
                <c:pt idx="290">
                  <c:v>2.6870606014988199</c:v>
                </c:pt>
                <c:pt idx="291">
                  <c:v>2.6833599240762331</c:v>
                </c:pt>
                <c:pt idx="292">
                  <c:v>2.6796744946154818</c:v>
                </c:pt>
                <c:pt idx="293">
                  <c:v>2.6760042086926594</c:v>
                </c:pt>
                <c:pt idx="294">
                  <c:v>2.6723489628823169</c:v>
                </c:pt>
                <c:pt idx="295">
                  <c:v>2.6687086547452155</c:v>
                </c:pt>
                <c:pt idx="296">
                  <c:v>2.6650831828162742</c:v>
                </c:pt>
                <c:pt idx="297">
                  <c:v>2.6614724465926876</c:v>
                </c:pt>
                <c:pt idx="298">
                  <c:v>2.6578763465222255</c:v>
                </c:pt>
                <c:pt idx="299">
                  <c:v>2.6542947839917046</c:v>
                </c:pt>
                <c:pt idx="300">
                  <c:v>2.6507276613156305</c:v>
                </c:pt>
                <c:pt idx="301">
                  <c:v>2.647174881725006</c:v>
                </c:pt>
                <c:pt idx="302">
                  <c:v>2.6436363493563082</c:v>
                </c:pt>
                <c:pt idx="303">
                  <c:v>2.6401119692406207</c:v>
                </c:pt>
                <c:pt idx="304">
                  <c:v>2.636601647292931</c:v>
                </c:pt>
                <c:pt idx="305">
                  <c:v>2.6331052903015792</c:v>
                </c:pt>
                <c:pt idx="306">
                  <c:v>2.6296228059178643</c:v>
                </c:pt>
                <c:pt idx="307">
                  <c:v>2.6261541026457977</c:v>
                </c:pt>
                <c:pt idx="308">
                  <c:v>2.6226990898320071</c:v>
                </c:pt>
                <c:pt idx="309">
                  <c:v>2.6192576776557863</c:v>
                </c:pt>
                <c:pt idx="310">
                  <c:v>2.6158297771192873</c:v>
                </c:pt>
                <c:pt idx="311">
                  <c:v>2.6124153000378518</c:v>
                </c:pt>
                <c:pt idx="312">
                  <c:v>2.6090141590304867</c:v>
                </c:pt>
                <c:pt idx="313">
                  <c:v>2.6056262675104662</c:v>
                </c:pt>
                <c:pt idx="314">
                  <c:v>2.6022515396760801</c:v>
                </c:pt>
                <c:pt idx="315">
                  <c:v>2.5988898905015003</c:v>
                </c:pt>
                <c:pt idx="316">
                  <c:v>2.5955412357277892</c:v>
                </c:pt>
                <c:pt idx="317">
                  <c:v>2.592205491854024</c:v>
                </c:pt>
                <c:pt idx="318">
                  <c:v>2.5888825761285554</c:v>
                </c:pt>
                <c:pt idx="319">
                  <c:v>2.5855724065403836</c:v>
                </c:pt>
                <c:pt idx="320">
                  <c:v>2.5822749018106581</c:v>
                </c:pt>
                <c:pt idx="321">
                  <c:v>2.5789899813842934</c:v>
                </c:pt>
                <c:pt idx="322">
                  <c:v>2.5757175654217064</c:v>
                </c:pt>
                <c:pt idx="323">
                  <c:v>2.5724575747906631</c:v>
                </c:pt>
                <c:pt idx="324">
                  <c:v>2.5692099310582437</c:v>
                </c:pt>
                <c:pt idx="325">
                  <c:v>2.5659745564829177</c:v>
                </c:pt>
                <c:pt idx="326">
                  <c:v>2.5627513740067229</c:v>
                </c:pt>
                <c:pt idx="327">
                  <c:v>2.5595403072475635</c:v>
                </c:pt>
                <c:pt idx="328">
                  <c:v>2.5563412804916035</c:v>
                </c:pt>
                <c:pt idx="329">
                  <c:v>2.5531542186857679</c:v>
                </c:pt>
                <c:pt idx="330">
                  <c:v>2.549979047430349</c:v>
                </c:pt>
                <c:pt idx="331">
                  <c:v>2.5468156929717121</c:v>
                </c:pt>
                <c:pt idx="332">
                  <c:v>2.5436640821950975</c:v>
                </c:pt>
                <c:pt idx="333">
                  <c:v>2.5405241426175253</c:v>
                </c:pt>
                <c:pt idx="334">
                  <c:v>2.5373958023807912</c:v>
                </c:pt>
                <c:pt idx="335">
                  <c:v>2.5342789902445628</c:v>
                </c:pt>
                <c:pt idx="336">
                  <c:v>2.5311736355795622</c:v>
                </c:pt>
                <c:pt idx="337">
                  <c:v>2.5280796683608466</c:v>
                </c:pt>
                <c:pt idx="338">
                  <c:v>2.5249970191611735</c:v>
                </c:pt>
                <c:pt idx="339">
                  <c:v>2.5219256191444592</c:v>
                </c:pt>
                <c:pt idx="340">
                  <c:v>2.5188654000593238</c:v>
                </c:pt>
                <c:pt idx="341">
                  <c:v>2.5158162942327178</c:v>
                </c:pt>
                <c:pt idx="342">
                  <c:v>2.5127782345636378</c:v>
                </c:pt>
                <c:pt idx="343">
                  <c:v>2.5097511545169269</c:v>
                </c:pt>
                <c:pt idx="344">
                  <c:v>2.5067349881171515</c:v>
                </c:pt>
                <c:pt idx="345">
                  <c:v>2.5037296699425622</c:v>
                </c:pt>
                <c:pt idx="346">
                  <c:v>2.5007351351191365</c:v>
                </c:pt>
                <c:pt idx="347">
                  <c:v>2.497751319314693</c:v>
                </c:pt>
                <c:pt idx="348">
                  <c:v>2.4947781587330882</c:v>
                </c:pt>
                <c:pt idx="349">
                  <c:v>2.49181559010849</c:v>
                </c:pt>
                <c:pt idx="350">
                  <c:v>2.4888635506997203</c:v>
                </c:pt>
                <c:pt idx="351">
                  <c:v>2.4859219782846749</c:v>
                </c:pt>
                <c:pt idx="352">
                  <c:v>2.4829908111548149</c:v>
                </c:pt>
                <c:pt idx="353">
                  <c:v>2.4800699881097321</c:v>
                </c:pt>
                <c:pt idx="354">
                  <c:v>2.4771594484517778</c:v>
                </c:pt>
                <c:pt idx="355">
                  <c:v>2.474259131980769</c:v>
                </c:pt>
                <c:pt idx="356">
                  <c:v>2.4713689789887558</c:v>
                </c:pt>
                <c:pt idx="357">
                  <c:v>2.4684889302548605</c:v>
                </c:pt>
                <c:pt idx="358">
                  <c:v>2.4656189270401803</c:v>
                </c:pt>
                <c:pt idx="359">
                  <c:v>2.4627589110827546</c:v>
                </c:pt>
                <c:pt idx="360">
                  <c:v>2.4599088245925995</c:v>
                </c:pt>
                <c:pt idx="361">
                  <c:v>2.4570686102468025</c:v>
                </c:pt>
                <c:pt idx="362">
                  <c:v>2.4542382111846783</c:v>
                </c:pt>
                <c:pt idx="363">
                  <c:v>2.4514175710029904</c:v>
                </c:pt>
                <c:pt idx="364">
                  <c:v>2.4486066337512287</c:v>
                </c:pt>
                <c:pt idx="365">
                  <c:v>2.4458053439269491</c:v>
                </c:pt>
                <c:pt idx="366">
                  <c:v>2.44301364647117</c:v>
                </c:pt>
                <c:pt idx="367">
                  <c:v>2.4402314867638255</c:v>
                </c:pt>
                <c:pt idx="368">
                  <c:v>2.43745881061928</c:v>
                </c:pt>
                <c:pt idx="369">
                  <c:v>2.4346955642818942</c:v>
                </c:pt>
                <c:pt idx="370">
                  <c:v>2.4319416944216479</c:v>
                </c:pt>
                <c:pt idx="371">
                  <c:v>2.4291971481298158</c:v>
                </c:pt>
                <c:pt idx="372">
                  <c:v>2.4264618729147012</c:v>
                </c:pt>
                <c:pt idx="373">
                  <c:v>2.4237358166974166</c:v>
                </c:pt>
                <c:pt idx="374">
                  <c:v>2.4210189278077188</c:v>
                </c:pt>
                <c:pt idx="375">
                  <c:v>2.4183111549798983</c:v>
                </c:pt>
                <c:pt idx="376">
                  <c:v>2.4156124473487144</c:v>
                </c:pt>
                <c:pt idx="377">
                  <c:v>2.4129227544453813</c:v>
                </c:pt>
                <c:pt idx="378">
                  <c:v>2.4102420261936053</c:v>
                </c:pt>
                <c:pt idx="379">
                  <c:v>2.4075702129056689</c:v>
                </c:pt>
                <c:pt idx="380">
                  <c:v>2.4049072652785632</c:v>
                </c:pt>
                <c:pt idx="381">
                  <c:v>2.4022531343901643</c:v>
                </c:pt>
                <c:pt idx="382">
                  <c:v>2.3996077716954609</c:v>
                </c:pt>
                <c:pt idx="383">
                  <c:v>2.3969711290228242</c:v>
                </c:pt>
                <c:pt idx="384">
                  <c:v>2.3943431585703236</c:v>
                </c:pt>
                <c:pt idx="385">
                  <c:v>2.3917238129020868</c:v>
                </c:pt>
                <c:pt idx="386">
                  <c:v>2.3891130449447027</c:v>
                </c:pt>
                <c:pt idx="387">
                  <c:v>2.3865108079836701</c:v>
                </c:pt>
                <c:pt idx="388">
                  <c:v>2.383917055659885</c:v>
                </c:pt>
                <c:pt idx="389">
                  <c:v>2.3813317419661741</c:v>
                </c:pt>
                <c:pt idx="390">
                  <c:v>2.3787548212438634</c:v>
                </c:pt>
                <c:pt idx="391">
                  <c:v>2.3761862481793958</c:v>
                </c:pt>
                <c:pt idx="392">
                  <c:v>2.3736259778009829</c:v>
                </c:pt>
                <c:pt idx="393">
                  <c:v>2.3710739654752966</c:v>
                </c:pt>
                <c:pt idx="394">
                  <c:v>2.3685301669042014</c:v>
                </c:pt>
                <c:pt idx="395">
                  <c:v>2.3659945381215262</c:v>
                </c:pt>
                <c:pt idx="396">
                  <c:v>2.3634670354898728</c:v>
                </c:pt>
                <c:pt idx="397">
                  <c:v>2.3609476156974583</c:v>
                </c:pt>
                <c:pt idx="398">
                  <c:v>2.3584362357550033</c:v>
                </c:pt>
                <c:pt idx="399">
                  <c:v>2.3559328529926455</c:v>
                </c:pt>
                <c:pt idx="400">
                  <c:v>2.353437425056899</c:v>
                </c:pt>
                <c:pt idx="401">
                  <c:v>2.3509499099076416</c:v>
                </c:pt>
                <c:pt idx="402">
                  <c:v>2.3484702658151422</c:v>
                </c:pt>
                <c:pt idx="403">
                  <c:v>2.3459984513571204</c:v>
                </c:pt>
                <c:pt idx="404">
                  <c:v>2.3435344254158381</c:v>
                </c:pt>
                <c:pt idx="405">
                  <c:v>2.3410781471752293</c:v>
                </c:pt>
                <c:pt idx="406">
                  <c:v>2.3386295761180595</c:v>
                </c:pt>
                <c:pt idx="407">
                  <c:v>2.336188672023118</c:v>
                </c:pt>
                <c:pt idx="408">
                  <c:v>2.3337553949624437</c:v>
                </c:pt>
                <c:pt idx="409">
                  <c:v>2.331329705298582</c:v>
                </c:pt>
                <c:pt idx="410">
                  <c:v>2.3289115636818716</c:v>
                </c:pt>
                <c:pt idx="411">
                  <c:v>2.3265009310477649</c:v>
                </c:pt>
                <c:pt idx="412">
                  <c:v>2.3240977686141773</c:v>
                </c:pt>
                <c:pt idx="413">
                  <c:v>2.321702037878866</c:v>
                </c:pt>
                <c:pt idx="414">
                  <c:v>2.3193137006168394</c:v>
                </c:pt>
                <c:pt idx="415">
                  <c:v>2.3169327188777951</c:v>
                </c:pt>
                <c:pt idx="416">
                  <c:v>2.3145590549835884</c:v>
                </c:pt>
                <c:pt idx="417">
                  <c:v>2.3121926715257257</c:v>
                </c:pt>
                <c:pt idx="418">
                  <c:v>2.3098335313628926</c:v>
                </c:pt>
                <c:pt idx="419">
                  <c:v>2.3074815976184997</c:v>
                </c:pt>
                <c:pt idx="420">
                  <c:v>2.3051368336782665</c:v>
                </c:pt>
                <c:pt idx="421">
                  <c:v>2.3027992031878246</c:v>
                </c:pt>
                <c:pt idx="422">
                  <c:v>2.3004686700503525</c:v>
                </c:pt>
                <c:pt idx="423">
                  <c:v>2.2981451984242307</c:v>
                </c:pt>
                <c:pt idx="424">
                  <c:v>2.2958287527207317</c:v>
                </c:pt>
                <c:pt idx="425">
                  <c:v>2.2935192976017262</c:v>
                </c:pt>
                <c:pt idx="426">
                  <c:v>2.2912167979774205</c:v>
                </c:pt>
                <c:pt idx="427">
                  <c:v>2.2889212190041182</c:v>
                </c:pt>
                <c:pt idx="428">
                  <c:v>2.2866325260820042</c:v>
                </c:pt>
                <c:pt idx="429">
                  <c:v>2.2843506848529538</c:v>
                </c:pt>
                <c:pt idx="430">
                  <c:v>2.2820756611983688</c:v>
                </c:pt>
                <c:pt idx="431">
                  <c:v>2.2798074212370318</c:v>
                </c:pt>
                <c:pt idx="432">
                  <c:v>2.2775459313229907</c:v>
                </c:pt>
                <c:pt idx="433">
                  <c:v>2.2752911580434576</c:v>
                </c:pt>
                <c:pt idx="434">
                  <c:v>2.2730430682167393</c:v>
                </c:pt>
                <c:pt idx="435">
                  <c:v>2.2708016288901858</c:v>
                </c:pt>
                <c:pt idx="436">
                  <c:v>2.2685668073381597</c:v>
                </c:pt>
                <c:pt idx="437">
                  <c:v>2.266338571060031</c:v>
                </c:pt>
                <c:pt idx="438">
                  <c:v>2.2641168877781919</c:v>
                </c:pt>
                <c:pt idx="439">
                  <c:v>2.2619017254360925</c:v>
                </c:pt>
                <c:pt idx="440">
                  <c:v>2.2596930521962979</c:v>
                </c:pt>
                <c:pt idx="441">
                  <c:v>2.2574908364385666</c:v>
                </c:pt>
                <c:pt idx="442">
                  <c:v>2.2552950467579498</c:v>
                </c:pt>
                <c:pt idx="443">
                  <c:v>2.2531056519629096</c:v>
                </c:pt>
                <c:pt idx="444">
                  <c:v>2.2509226210734576</c:v>
                </c:pt>
                <c:pt idx="445">
                  <c:v>2.2487459233193157</c:v>
                </c:pt>
                <c:pt idx="446">
                  <c:v>2.2465755281380924</c:v>
                </c:pt>
                <c:pt idx="447">
                  <c:v>2.2444114051734809</c:v>
                </c:pt>
                <c:pt idx="448">
                  <c:v>2.242253524273476</c:v>
                </c:pt>
                <c:pt idx="449">
                  <c:v>2.2401018554886116</c:v>
                </c:pt>
                <c:pt idx="450">
                  <c:v>2.2379563690702122</c:v>
                </c:pt>
                <c:pt idx="451">
                  <c:v>2.2358170354686644</c:v>
                </c:pt>
                <c:pt idx="452">
                  <c:v>2.2336838253317124</c:v>
                </c:pt>
                <c:pt idx="453">
                  <c:v>2.2315567095027613</c:v>
                </c:pt>
                <c:pt idx="454">
                  <c:v>2.2294356590192081</c:v>
                </c:pt>
                <c:pt idx="455">
                  <c:v>2.227320645110781</c:v>
                </c:pt>
                <c:pt idx="456">
                  <c:v>2.225211639197902</c:v>
                </c:pt>
                <c:pt idx="457">
                  <c:v>2.2231086128900666</c:v>
                </c:pt>
                <c:pt idx="458">
                  <c:v>2.221011537984237</c:v>
                </c:pt>
                <c:pt idx="459">
                  <c:v>2.2189203864632532</c:v>
                </c:pt>
                <c:pt idx="460">
                  <c:v>2.2168351304942613</c:v>
                </c:pt>
                <c:pt idx="461">
                  <c:v>2.2147557424271578</c:v>
                </c:pt>
                <c:pt idx="462">
                  <c:v>2.2126821947930502</c:v>
                </c:pt>
                <c:pt idx="463">
                  <c:v>2.2106144603027325</c:v>
                </c:pt>
                <c:pt idx="464">
                  <c:v>2.2085525118451752</c:v>
                </c:pt>
                <c:pt idx="465">
                  <c:v>2.2064963224860348</c:v>
                </c:pt>
                <c:pt idx="466">
                  <c:v>2.2044458654661758</c:v>
                </c:pt>
                <c:pt idx="467">
                  <c:v>2.2024011142002053</c:v>
                </c:pt>
                <c:pt idx="468">
                  <c:v>2.200362042275029</c:v>
                </c:pt>
                <c:pt idx="469">
                  <c:v>2.1983286234484165</c:v>
                </c:pt>
                <c:pt idx="470">
                  <c:v>2.1963008316475818</c:v>
                </c:pt>
                <c:pt idx="471">
                  <c:v>2.1942786409677799</c:v>
                </c:pt>
                <c:pt idx="472">
                  <c:v>2.1922620256709182</c:v>
                </c:pt>
                <c:pt idx="473">
                  <c:v>2.1902509601841795</c:v>
                </c:pt>
                <c:pt idx="474">
                  <c:v>2.1882454190986595</c:v>
                </c:pt>
                <c:pt idx="475">
                  <c:v>2.186245377168019</c:v>
                </c:pt>
                <c:pt idx="476">
                  <c:v>2.1842508093071493</c:v>
                </c:pt>
                <c:pt idx="477">
                  <c:v>2.1822616905908494</c:v>
                </c:pt>
                <c:pt idx="478">
                  <c:v>2.1802779962525221</c:v>
                </c:pt>
                <c:pt idx="479">
                  <c:v>2.1782997016828709</c:v>
                </c:pt>
                <c:pt idx="480">
                  <c:v>2.1763267824286268</c:v>
                </c:pt>
                <c:pt idx="481">
                  <c:v>2.1743592141912722</c:v>
                </c:pt>
                <c:pt idx="482">
                  <c:v>2.1723969728257857</c:v>
                </c:pt>
                <c:pt idx="483">
                  <c:v>2.1704400343393999</c:v>
                </c:pt>
                <c:pt idx="484">
                  <c:v>2.1684883748903672</c:v>
                </c:pt>
                <c:pt idx="485">
                  <c:v>2.1665419707867382</c:v>
                </c:pt>
                <c:pt idx="486">
                  <c:v>2.1646007984851585</c:v>
                </c:pt>
                <c:pt idx="487">
                  <c:v>2.1626648345896684</c:v>
                </c:pt>
                <c:pt idx="488">
                  <c:v>2.160734055850519</c:v>
                </c:pt>
                <c:pt idx="489">
                  <c:v>2.1588084391630025</c:v>
                </c:pt>
                <c:pt idx="490">
                  <c:v>2.1568879615662868</c:v>
                </c:pt>
                <c:pt idx="491">
                  <c:v>2.15497260024227</c:v>
                </c:pt>
                <c:pt idx="492">
                  <c:v>2.153062332514438</c:v>
                </c:pt>
                <c:pt idx="493">
                  <c:v>2.1511571358467378</c:v>
                </c:pt>
                <c:pt idx="494">
                  <c:v>2.1492569878424632</c:v>
                </c:pt>
                <c:pt idx="495">
                  <c:v>2.1473618662431462</c:v>
                </c:pt>
                <c:pt idx="496">
                  <c:v>2.145471748927462</c:v>
                </c:pt>
                <c:pt idx="497">
                  <c:v>2.1435866139101467</c:v>
                </c:pt>
                <c:pt idx="498">
                  <c:v>2.1417064393409215</c:v>
                </c:pt>
                <c:pt idx="499">
                  <c:v>2.1398312035034288</c:v>
                </c:pt>
                <c:pt idx="500">
                  <c:v>2.1379608848141793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0C-4DE0-8362-757B9895D647}"/>
            </c:ext>
          </c:extLst>
        </c:ser>
        <c:ser>
          <c:idx val="1"/>
          <c:order val="1"/>
          <c:tx>
            <c:strRef>
              <c:f>'Performance Curves of ETVs'!$F$13</c:f>
              <c:strCache>
                <c:ptCount val="1"/>
                <c:pt idx="0">
                  <c:v>DART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ETVs'!$C$17:$C$517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'Performance Curves of ETVs'!$G$17:$G$517</c:f>
              <c:numCache>
                <c:formatCode>0.000</c:formatCode>
                <c:ptCount val="501"/>
                <c:pt idx="0">
                  <c:v>8.1345312742895945</c:v>
                </c:pt>
                <c:pt idx="1">
                  <c:v>7.4257771227660907</c:v>
                </c:pt>
                <c:pt idx="2">
                  <c:v>6.874933716688032</c:v>
                </c:pt>
                <c:pt idx="3">
                  <c:v>6.43091163115675</c:v>
                </c:pt>
                <c:pt idx="4">
                  <c:v>6.0631216314698406</c:v>
                </c:pt>
                <c:pt idx="5">
                  <c:v>5.7519822258242197</c:v>
                </c:pt>
                <c:pt idx="6">
                  <c:v>5.4842998663289855</c:v>
                </c:pt>
                <c:pt idx="7">
                  <c:v>5.250817359087832</c:v>
                </c:pt>
                <c:pt idx="8">
                  <c:v>5.0448221380706268</c:v>
                </c:pt>
                <c:pt idx="9">
                  <c:v>4.8613122512781421</c:v>
                </c:pt>
                <c:pt idx="10">
                  <c:v>4.6964738209425265</c:v>
                </c:pt>
                <c:pt idx="11">
                  <c:v>4.5473412236023796</c:v>
                </c:pt>
                <c:pt idx="12">
                  <c:v>4.4115689836795458</c:v>
                </c:pt>
                <c:pt idx="13">
                  <c:v>4.2872744207711673</c:v>
                </c:pt>
                <c:pt idx="14">
                  <c:v>4.1729264958903931</c:v>
                </c:pt>
                <c:pt idx="15">
                  <c:v>4.0672656371447973</c:v>
                </c:pt>
                <c:pt idx="16">
                  <c:v>3.9692448319906695</c:v>
                </c:pt>
                <c:pt idx="17">
                  <c:v>3.8779856255417022</c:v>
                </c:pt>
                <c:pt idx="18">
                  <c:v>3.7927447630281268</c:v>
                </c:pt>
                <c:pt idx="19">
                  <c:v>3.7128885613830453</c:v>
                </c:pt>
                <c:pt idx="20">
                  <c:v>3.6378729788819038</c:v>
                </c:pt>
                <c:pt idx="21">
                  <c:v>3.5672279437097578</c:v>
                </c:pt>
                <c:pt idx="22">
                  <c:v>3.500544906058555</c:v>
                </c:pt>
                <c:pt idx="23">
                  <c:v>3.437466858344016</c:v>
                </c:pt>
                <c:pt idx="24">
                  <c:v>3.3776802652931712</c:v>
                </c:pt>
                <c:pt idx="25">
                  <c:v>3.3209084864535559</c:v>
                </c:pt>
                <c:pt idx="26">
                  <c:v>3.2669063755356382</c:v>
                </c:pt>
                <c:pt idx="27">
                  <c:v>3.215455815578375</c:v>
                </c:pt>
                <c:pt idx="28">
                  <c:v>3.1663620041416682</c:v>
                </c:pt>
                <c:pt idx="29">
                  <c:v>3.1194503440320522</c:v>
                </c:pt>
                <c:pt idx="30">
                  <c:v>3.0745638262639439</c:v>
                </c:pt>
                <c:pt idx="31">
                  <c:v>3.0315608157349203</c:v>
                </c:pt>
                <c:pt idx="32">
                  <c:v>2.9903131683685418</c:v>
                </c:pt>
                <c:pt idx="33">
                  <c:v>2.9507046226371147</c:v>
                </c:pt>
                <c:pt idx="34">
                  <c:v>2.9126294194288604</c:v>
                </c:pt>
                <c:pt idx="35">
                  <c:v>2.8759911129121098</c:v>
                </c:pt>
                <c:pt idx="36">
                  <c:v>2.8407015419244828</c:v>
                </c:pt>
                <c:pt idx="37">
                  <c:v>2.8066799368902613</c:v>
                </c:pt>
                <c:pt idx="38">
                  <c:v>2.7738521416555204</c:v>
                </c:pt>
                <c:pt idx="39">
                  <c:v>2.7421499331644927</c:v>
                </c:pt>
                <c:pt idx="40">
                  <c:v>2.711510424763198</c:v>
                </c:pt>
                <c:pt idx="41">
                  <c:v>2.6818755412469537</c:v>
                </c:pt>
                <c:pt idx="42">
                  <c:v>2.653191555675146</c:v>
                </c:pt>
                <c:pt idx="43">
                  <c:v>2.625408679543916</c:v>
                </c:pt>
                <c:pt idx="44">
                  <c:v>2.5984806992013598</c:v>
                </c:pt>
                <c:pt idx="45">
                  <c:v>2.5723646524627002</c:v>
                </c:pt>
                <c:pt idx="46">
                  <c:v>2.5470205402759891</c:v>
                </c:pt>
                <c:pt idx="47">
                  <c:v>2.5224110690353134</c:v>
                </c:pt>
                <c:pt idx="48">
                  <c:v>2.4985014197645778</c:v>
                </c:pt>
                <c:pt idx="49">
                  <c:v>2.4752590409220301</c:v>
                </c:pt>
                <c:pt idx="50">
                  <c:v>2.4526534620209244</c:v>
                </c:pt>
                <c:pt idx="51">
                  <c:v>2.4306561256390711</c:v>
                </c:pt>
                <c:pt idx="52">
                  <c:v>2.4092402357108402</c:v>
                </c:pt>
                <c:pt idx="53">
                  <c:v>2.3883806202687778</c:v>
                </c:pt>
                <c:pt idx="54">
                  <c:v>2.3680536070360034</c:v>
                </c:pt>
                <c:pt idx="55">
                  <c:v>2.3482369104712633</c:v>
                </c:pt>
                <c:pt idx="56">
                  <c:v>2.3289095290411446</c:v>
                </c:pt>
                <c:pt idx="57">
                  <c:v>2.3100516516428158</c:v>
                </c:pt>
                <c:pt idx="58">
                  <c:v>2.2916445722293441</c:v>
                </c:pt>
                <c:pt idx="59">
                  <c:v>2.2736706118011898</c:v>
                </c:pt>
                <c:pt idx="60">
                  <c:v>2.2561130470243507</c:v>
                </c:pt>
                <c:pt idx="61">
                  <c:v>2.238956044820001</c:v>
                </c:pt>
                <c:pt idx="62">
                  <c:v>2.2221846023440954</c:v>
                </c:pt>
                <c:pt idx="63">
                  <c:v>2.2057844918397729</c:v>
                </c:pt>
                <c:pt idx="64">
                  <c:v>2.1897422099018322</c:v>
                </c:pt>
                <c:pt idx="65">
                  <c:v>2.174044930742093</c:v>
                </c:pt>
                <c:pt idx="66">
                  <c:v>2.1586804630880394</c:v>
                </c:pt>
                <c:pt idx="67">
                  <c:v>2.1436372103855836</c:v>
                </c:pt>
                <c:pt idx="68">
                  <c:v>2.1289041340107144</c:v>
                </c:pt>
                <c:pt idx="69">
                  <c:v>2.1144707192248267</c:v>
                </c:pt>
                <c:pt idx="70">
                  <c:v>2.1003269436351331</c:v>
                </c:pt>
                <c:pt idx="71">
                  <c:v>2.0864632479451966</c:v>
                </c:pt>
                <c:pt idx="72">
                  <c:v>2.0728705088016106</c:v>
                </c:pt>
                <c:pt idx="73">
                  <c:v>2.059540013561584</c:v>
                </c:pt>
                <c:pt idx="74">
                  <c:v>2.0464634368228714</c:v>
                </c:pt>
                <c:pt idx="75">
                  <c:v>2.0336328185723986</c:v>
                </c:pt>
                <c:pt idx="76">
                  <c:v>2.0210405438232799</c:v>
                </c:pt>
                <c:pt idx="77">
                  <c:v>2.0086793236218834</c:v>
                </c:pt>
                <c:pt idx="78">
                  <c:v>1.9965421773173129</c:v>
                </c:pt>
                <c:pt idx="79">
                  <c:v>1.9846224159953347</c:v>
                </c:pt>
                <c:pt idx="80">
                  <c:v>1.9729136269874248</c:v>
                </c:pt>
                <c:pt idx="81">
                  <c:v>1.9614096593734462</c:v>
                </c:pt>
                <c:pt idx="82">
                  <c:v>1.9501046104034987</c:v>
                </c:pt>
                <c:pt idx="83">
                  <c:v>1.9389928127708511</c:v>
                </c:pt>
                <c:pt idx="84">
                  <c:v>1.92806882267362</c:v>
                </c:pt>
                <c:pt idx="85">
                  <c:v>1.9173274086080732</c:v>
                </c:pt>
                <c:pt idx="86">
                  <c:v>1.9067635408411476</c:v>
                </c:pt>
                <c:pt idx="87">
                  <c:v>1.8963723815140634</c:v>
                </c:pt>
                <c:pt idx="88">
                  <c:v>1.8861492753328055</c:v>
                </c:pt>
                <c:pt idx="89">
                  <c:v>1.8760897408047812</c:v>
                </c:pt>
                <c:pt idx="90">
                  <c:v>1.8661894619841832</c:v>
                </c:pt>
                <c:pt idx="91">
                  <c:v>1.8564442806915227</c:v>
                </c:pt>
                <c:pt idx="92">
                  <c:v>1.8468501891754781</c:v>
                </c:pt>
                <c:pt idx="93">
                  <c:v>1.837403323187643</c:v>
                </c:pt>
                <c:pt idx="94">
                  <c:v>1.8280999554429953</c:v>
                </c:pt>
                <c:pt idx="95">
                  <c:v>1.8189364894409519</c:v>
                </c:pt>
                <c:pt idx="96">
                  <c:v>1.8099094536237466</c:v>
                </c:pt>
                <c:pt idx="97">
                  <c:v>1.801015495850576</c:v>
                </c:pt>
                <c:pt idx="98">
                  <c:v>1.7922513781675466</c:v>
                </c:pt>
                <c:pt idx="99">
                  <c:v>1.7836139718548789</c:v>
                </c:pt>
                <c:pt idx="100">
                  <c:v>1.7751002527341739</c:v>
                </c:pt>
                <c:pt idx="101">
                  <c:v>1.7667072967197497</c:v>
                </c:pt>
                <c:pt idx="102">
                  <c:v>1.7584322755991908</c:v>
                </c:pt>
                <c:pt idx="103">
                  <c:v>1.7502724530292775</c:v>
                </c:pt>
                <c:pt idx="104">
                  <c:v>1.7422251807344291</c:v>
                </c:pt>
                <c:pt idx="105">
                  <c:v>1.7342878948956579</c:v>
                </c:pt>
                <c:pt idx="106">
                  <c:v>1.7264581127188605</c:v>
                </c:pt>
                <c:pt idx="107">
                  <c:v>1.718733429172008</c:v>
                </c:pt>
                <c:pt idx="108">
                  <c:v>1.7111115138815041</c:v>
                </c:pt>
                <c:pt idx="109">
                  <c:v>1.7035901081786113</c:v>
                </c:pt>
                <c:pt idx="110">
                  <c:v>1.6961670222874445</c:v>
                </c:pt>
                <c:pt idx="111">
                  <c:v>1.6888401326465856</c:v>
                </c:pt>
                <c:pt idx="112">
                  <c:v>1.6816073793568758</c:v>
                </c:pt>
                <c:pt idx="113">
                  <c:v>1.6744667637484218</c:v>
                </c:pt>
                <c:pt idx="114">
                  <c:v>1.6674163460602915</c:v>
                </c:pt>
                <c:pt idx="115">
                  <c:v>1.6604542432267779</c:v>
                </c:pt>
                <c:pt idx="116">
                  <c:v>1.6535786267645016</c:v>
                </c:pt>
                <c:pt idx="117">
                  <c:v>1.6467877207549619</c:v>
                </c:pt>
                <c:pt idx="118">
                  <c:v>1.640079799917485</c:v>
                </c:pt>
                <c:pt idx="119">
                  <c:v>1.6334531877678191</c:v>
                </c:pt>
                <c:pt idx="120">
                  <c:v>1.6269062548579187</c:v>
                </c:pt>
                <c:pt idx="121">
                  <c:v>1.6204374170927143</c:v>
                </c:pt>
                <c:pt idx="122">
                  <c:v>1.6140451341199229</c:v>
                </c:pt>
                <c:pt idx="123">
                  <c:v>1.6077279077891875</c:v>
                </c:pt>
                <c:pt idx="124">
                  <c:v>1.6014842806770346</c:v>
                </c:pt>
                <c:pt idx="125">
                  <c:v>1.5953128346743624</c:v>
                </c:pt>
                <c:pt idx="126">
                  <c:v>1.5892121896333469</c:v>
                </c:pt>
                <c:pt idx="127">
                  <c:v>1.5831810020708341</c:v>
                </c:pt>
                <c:pt idx="128">
                  <c:v>1.5772179639254538</c:v>
                </c:pt>
                <c:pt idx="129">
                  <c:v>1.5713218013658417</c:v>
                </c:pt>
                <c:pt idx="130">
                  <c:v>1.5654912736475088</c:v>
                </c:pt>
                <c:pt idx="131">
                  <c:v>1.5597251720160261</c:v>
                </c:pt>
                <c:pt idx="132">
                  <c:v>1.5540223186543196</c:v>
                </c:pt>
                <c:pt idx="133">
                  <c:v>1.5483815656720019</c:v>
                </c:pt>
                <c:pt idx="134">
                  <c:v>1.5428017941347647</c:v>
                </c:pt>
                <c:pt idx="135">
                  <c:v>1.5372819131319719</c:v>
                </c:pt>
                <c:pt idx="136">
                  <c:v>1.5318208588806876</c:v>
                </c:pt>
                <c:pt idx="137">
                  <c:v>1.5264175938644693</c:v>
                </c:pt>
                <c:pt idx="138">
                  <c:v>1.5210711060053432</c:v>
                </c:pt>
                <c:pt idx="139">
                  <c:v>1.5157804078674602</c:v>
                </c:pt>
                <c:pt idx="140">
                  <c:v>1.5105445358910108</c:v>
                </c:pt>
                <c:pt idx="141">
                  <c:v>1.5053625496550507</c:v>
                </c:pt>
                <c:pt idx="142">
                  <c:v>1.5002335311679522</c:v>
                </c:pt>
                <c:pt idx="143">
                  <c:v>1.4951565841842709</c:v>
                </c:pt>
                <c:pt idx="144">
                  <c:v>1.4901308335468726</c:v>
                </c:pt>
                <c:pt idx="145">
                  <c:v>1.4851554245532181</c:v>
                </c:pt>
                <c:pt idx="146">
                  <c:v>1.4802295223447757</c:v>
                </c:pt>
                <c:pt idx="147">
                  <c:v>1.4753523113185574</c:v>
                </c:pt>
                <c:pt idx="148">
                  <c:v>1.4705229945598486</c:v>
                </c:pt>
                <c:pt idx="149">
                  <c:v>1.4657407932952276</c:v>
                </c:pt>
                <c:pt idx="150">
                  <c:v>1.4610049463650288</c:v>
                </c:pt>
                <c:pt idx="151">
                  <c:v>1.4563147097144302</c:v>
                </c:pt>
                <c:pt idx="152">
                  <c:v>1.4516693559024034</c:v>
                </c:pt>
                <c:pt idx="153">
                  <c:v>1.4470681736277802</c:v>
                </c:pt>
                <c:pt idx="154">
                  <c:v>1.4425104672717413</c:v>
                </c:pt>
                <c:pt idx="155">
                  <c:v>1.4379955564560549</c:v>
                </c:pt>
                <c:pt idx="156">
                  <c:v>1.4335227756164322</c:v>
                </c:pt>
                <c:pt idx="157">
                  <c:v>1.429091473590389</c:v>
                </c:pt>
                <c:pt idx="158">
                  <c:v>1.4247010132190356</c:v>
                </c:pt>
                <c:pt idx="159">
                  <c:v>1.4203507709622414</c:v>
                </c:pt>
                <c:pt idx="160">
                  <c:v>1.4160401365266482</c:v>
                </c:pt>
                <c:pt idx="161">
                  <c:v>1.4117685125060264</c:v>
                </c:pt>
                <c:pt idx="162">
                  <c:v>1.4075353140334923</c:v>
                </c:pt>
                <c:pt idx="163">
                  <c:v>1.4033399684451306</c:v>
                </c:pt>
                <c:pt idx="164">
                  <c:v>1.3991819149545783</c:v>
                </c:pt>
                <c:pt idx="165">
                  <c:v>1.3950606043381548</c:v>
                </c:pt>
                <c:pt idx="166">
                  <c:v>1.3909754986301308</c:v>
                </c:pt>
                <c:pt idx="167">
                  <c:v>1.3869260708277602</c:v>
                </c:pt>
                <c:pt idx="168">
                  <c:v>1.3829118046056981</c:v>
                </c:pt>
                <c:pt idx="169">
                  <c:v>1.3789321940394643</c:v>
                </c:pt>
                <c:pt idx="170">
                  <c:v>1.3749867433376064</c:v>
                </c:pt>
                <c:pt idx="171">
                  <c:v>1.3710749665822464</c:v>
                </c:pt>
                <c:pt idx="172">
                  <c:v>1.3671963874777009</c:v>
                </c:pt>
                <c:pt idx="173">
                  <c:v>1.3633505391068794</c:v>
                </c:pt>
                <c:pt idx="174">
                  <c:v>1.3595369636951784</c:v>
                </c:pt>
                <c:pt idx="175">
                  <c:v>1.355755212381599</c:v>
                </c:pt>
                <c:pt idx="176">
                  <c:v>1.35200484499683</c:v>
                </c:pt>
                <c:pt idx="177">
                  <c:v>1.348285429848048</c:v>
                </c:pt>
                <c:pt idx="178">
                  <c:v>1.3445965435101894</c:v>
                </c:pt>
                <c:pt idx="179">
                  <c:v>1.3409377706234769</c:v>
                </c:pt>
                <c:pt idx="180">
                  <c:v>1.3373087036969669</c:v>
                </c:pt>
                <c:pt idx="181">
                  <c:v>1.3337089429179192</c:v>
                </c:pt>
                <c:pt idx="182">
                  <c:v>1.3301380959667779</c:v>
                </c:pt>
                <c:pt idx="183">
                  <c:v>1.326595777837573</c:v>
                </c:pt>
                <c:pt idx="184">
                  <c:v>1.3230816106635566</c:v>
                </c:pt>
                <c:pt idx="185">
                  <c:v>1.3195952235478905</c:v>
                </c:pt>
                <c:pt idx="186">
                  <c:v>1.3161362523992197</c:v>
                </c:pt>
                <c:pt idx="187">
                  <c:v>1.312704339771958</c:v>
                </c:pt>
                <c:pt idx="188">
                  <c:v>1.3092991347111338</c:v>
                </c:pt>
                <c:pt idx="189">
                  <c:v>1.3059202926016387</c:v>
                </c:pt>
                <c:pt idx="190">
                  <c:v>1.3025674750217353</c:v>
                </c:pt>
                <c:pt idx="191">
                  <c:v>1.2992403496006799</c:v>
                </c:pt>
                <c:pt idx="192">
                  <c:v>1.295938589880324</c:v>
                </c:pt>
                <c:pt idx="193">
                  <c:v>1.2926618751805672</c:v>
                </c:pt>
                <c:pt idx="194">
                  <c:v>1.2894098904685343</c:v>
                </c:pt>
                <c:pt idx="195">
                  <c:v>1.2861823262313501</c:v>
                </c:pt>
                <c:pt idx="196">
                  <c:v>1.282978878352405</c:v>
                </c:pt>
                <c:pt idx="197">
                  <c:v>1.2797992479909901</c:v>
                </c:pt>
                <c:pt idx="198">
                  <c:v>1.2766431414652002</c:v>
                </c:pt>
                <c:pt idx="199">
                  <c:v>1.2735102701379946</c:v>
                </c:pt>
                <c:pt idx="200">
                  <c:v>1.2704003503063221</c:v>
                </c:pt>
                <c:pt idx="201">
                  <c:v>1.2673131030932077</c:v>
                </c:pt>
                <c:pt idx="202">
                  <c:v>1.2642482543427089</c:v>
                </c:pt>
                <c:pt idx="203">
                  <c:v>1.2612055345176567</c:v>
                </c:pt>
                <c:pt idx="204">
                  <c:v>1.2581846786000881</c:v>
                </c:pt>
                <c:pt idx="205">
                  <c:v>1.2551854259942885</c:v>
                </c:pt>
                <c:pt idx="206">
                  <c:v>1.2522075204323686</c:v>
                </c:pt>
                <c:pt idx="207">
                  <c:v>1.2492507098822889</c:v>
                </c:pt>
                <c:pt idx="208">
                  <c:v>1.2463147464582656</c:v>
                </c:pt>
                <c:pt idx="209">
                  <c:v>1.2433993863334798</c:v>
                </c:pt>
                <c:pt idx="210">
                  <c:v>1.2405043896550239</c:v>
                </c:pt>
                <c:pt idx="211">
                  <c:v>1.237629520461015</c:v>
                </c:pt>
                <c:pt idx="212">
                  <c:v>1.2347745465998121</c:v>
                </c:pt>
                <c:pt idx="213">
                  <c:v>1.2319392396512732</c:v>
                </c:pt>
                <c:pt idx="214">
                  <c:v>1.229123374849993</c:v>
                </c:pt>
                <c:pt idx="215">
                  <c:v>1.2263267310104622</c:v>
                </c:pt>
                <c:pt idx="216">
                  <c:v>1.2235490904540893</c:v>
                </c:pt>
                <c:pt idx="217">
                  <c:v>1.2207902389380352</c:v>
                </c:pt>
                <c:pt idx="218">
                  <c:v>1.218049965585803</c:v>
                </c:pt>
                <c:pt idx="219">
                  <c:v>1.2153280628195355</c:v>
                </c:pt>
                <c:pt idx="220">
                  <c:v>1.212624326293968</c:v>
                </c:pt>
                <c:pt idx="221">
                  <c:v>1.2099385548319908</c:v>
                </c:pt>
                <c:pt idx="222">
                  <c:v>1.207270550361776</c:v>
                </c:pt>
                <c:pt idx="223">
                  <c:v>1.2046201178554201</c:v>
                </c:pt>
                <c:pt idx="224">
                  <c:v>1.2019870652690641</c:v>
                </c:pt>
                <c:pt idx="225">
                  <c:v>1.1993712034844459</c:v>
                </c:pt>
                <c:pt idx="226">
                  <c:v>1.1967723462518463</c:v>
                </c:pt>
                <c:pt idx="227">
                  <c:v>1.1941903101343889</c:v>
                </c:pt>
                <c:pt idx="228">
                  <c:v>1.1916249144536564</c:v>
                </c:pt>
                <c:pt idx="229">
                  <c:v>1.1890759812365859</c:v>
                </c:pt>
                <c:pt idx="230">
                  <c:v>1.186543335163609</c:v>
                </c:pt>
                <c:pt idx="231">
                  <c:v>1.1840268035180017</c:v>
                </c:pt>
                <c:pt idx="232">
                  <c:v>1.1815262161364115</c:v>
                </c:pt>
                <c:pt idx="233">
                  <c:v>1.1790414053605272</c:v>
                </c:pt>
                <c:pt idx="234">
                  <c:v>1.1765722059898642</c:v>
                </c:pt>
                <c:pt idx="235">
                  <c:v>1.1741184552356316</c:v>
                </c:pt>
                <c:pt idx="236">
                  <c:v>1.1716799926756543</c:v>
                </c:pt>
                <c:pt idx="237">
                  <c:v>1.1692566602103183</c:v>
                </c:pt>
                <c:pt idx="238">
                  <c:v>1.1668483020195184</c:v>
                </c:pt>
                <c:pt idx="239">
                  <c:v>1.1644547645205723</c:v>
                </c:pt>
                <c:pt idx="240">
                  <c:v>1.1620758963270847</c:v>
                </c:pt>
                <c:pt idx="241">
                  <c:v>1.1597115482087297</c:v>
                </c:pt>
                <c:pt idx="242">
                  <c:v>1.1573615730519293</c:v>
                </c:pt>
                <c:pt idx="243">
                  <c:v>1.1550258258214079</c:v>
                </c:pt>
                <c:pt idx="244">
                  <c:v>1.1527041635225921</c:v>
                </c:pt>
                <c:pt idx="245">
                  <c:v>1.1503964451648439</c:v>
                </c:pt>
                <c:pt idx="246">
                  <c:v>1.1481025317254954</c:v>
                </c:pt>
                <c:pt idx="247">
                  <c:v>1.1458222861146721</c:v>
                </c:pt>
                <c:pt idx="248">
                  <c:v>1.143555573140882</c:v>
                </c:pt>
                <c:pt idx="249">
                  <c:v>1.1413022594773481</c:v>
                </c:pt>
                <c:pt idx="250">
                  <c:v>1.1390622136290707</c:v>
                </c:pt>
                <c:pt idx="251">
                  <c:v>1.1368353059005949</c:v>
                </c:pt>
                <c:pt idx="252">
                  <c:v>1.1346214083644721</c:v>
                </c:pt>
                <c:pt idx="253">
                  <c:v>1.1324203948303915</c:v>
                </c:pt>
                <c:pt idx="254">
                  <c:v>1.1302321408149687</c:v>
                </c:pt>
                <c:pt idx="255">
                  <c:v>1.1280565235121753</c:v>
                </c:pt>
                <c:pt idx="256">
                  <c:v>1.1258934217643903</c:v>
                </c:pt>
                <c:pt idx="257">
                  <c:v>1.1237427160340612</c:v>
                </c:pt>
                <c:pt idx="258">
                  <c:v>1.1216042883759567</c:v>
                </c:pt>
                <c:pt idx="259">
                  <c:v>1.1194780224100005</c:v>
                </c:pt>
                <c:pt idx="260">
                  <c:v>1.1173638032946667</c:v>
                </c:pt>
                <c:pt idx="261">
                  <c:v>1.1152615177009277</c:v>
                </c:pt>
                <c:pt idx="262">
                  <c:v>1.1131710537867394</c:v>
                </c:pt>
                <c:pt idx="263">
                  <c:v>1.1110923011720477</c:v>
                </c:pt>
                <c:pt idx="264">
                  <c:v>1.1090251509143114</c:v>
                </c:pt>
                <c:pt idx="265">
                  <c:v>1.1069694954845186</c:v>
                </c:pt>
                <c:pt idx="266">
                  <c:v>1.1049252287436955</c:v>
                </c:pt>
                <c:pt idx="267">
                  <c:v>1.1028922459198864</c:v>
                </c:pt>
                <c:pt idx="268">
                  <c:v>1.1008704435856005</c:v>
                </c:pt>
                <c:pt idx="269">
                  <c:v>1.0988597196357111</c:v>
                </c:pt>
                <c:pt idx="270">
                  <c:v>1.0968599732657971</c:v>
                </c:pt>
                <c:pt idx="271">
                  <c:v>1.0948711049509161</c:v>
                </c:pt>
                <c:pt idx="272">
                  <c:v>1.0928930164248003</c:v>
                </c:pt>
                <c:pt idx="273">
                  <c:v>1.0909256106594643</c:v>
                </c:pt>
                <c:pt idx="274">
                  <c:v>1.0889687918452127</c:v>
                </c:pt>
                <c:pt idx="275">
                  <c:v>1.0870224653710465</c:v>
                </c:pt>
                <c:pt idx="276">
                  <c:v>1.0850865378054462</c:v>
                </c:pt>
                <c:pt idx="277">
                  <c:v>1.0831609168775358</c:v>
                </c:pt>
                <c:pt idx="278">
                  <c:v>1.0812455114586097</c:v>
                </c:pt>
                <c:pt idx="279">
                  <c:v>1.0793402315440197</c:v>
                </c:pt>
                <c:pt idx="280">
                  <c:v>1.0774449882354111</c:v>
                </c:pt>
                <c:pt idx="281">
                  <c:v>1.0755596937232998</c:v>
                </c:pt>
                <c:pt idx="282">
                  <c:v>1.0736842612699862</c:v>
                </c:pt>
                <c:pt idx="283">
                  <c:v>1.0718186051927918</c:v>
                </c:pt>
                <c:pt idx="284">
                  <c:v>1.0699626408476188</c:v>
                </c:pt>
                <c:pt idx="285">
                  <c:v>1.06811628461282</c:v>
                </c:pt>
                <c:pt idx="286">
                  <c:v>1.0662794538733735</c:v>
                </c:pt>
                <c:pt idx="287">
                  <c:v>1.0644520670053572</c:v>
                </c:pt>
                <c:pt idx="288">
                  <c:v>1.0626340433607131</c:v>
                </c:pt>
                <c:pt idx="289">
                  <c:v>1.0608253032522987</c:v>
                </c:pt>
                <c:pt idx="290">
                  <c:v>1.0590257679392157</c:v>
                </c:pt>
                <c:pt idx="291">
                  <c:v>1.0572353596124133</c:v>
                </c:pt>
                <c:pt idx="292">
                  <c:v>1.055454001380556</c:v>
                </c:pt>
                <c:pt idx="293">
                  <c:v>1.0536816172561561</c:v>
                </c:pt>
                <c:pt idx="294">
                  <c:v>1.051918132141956</c:v>
                </c:pt>
                <c:pt idx="295">
                  <c:v>1.0501634718175665</c:v>
                </c:pt>
                <c:pt idx="296">
                  <c:v>1.048417562926345</c:v>
                </c:pt>
                <c:pt idx="297">
                  <c:v>1.0466803329625149</c:v>
                </c:pt>
                <c:pt idx="298">
                  <c:v>1.0449517102585184</c:v>
                </c:pt>
                <c:pt idx="299">
                  <c:v>1.0432316239725983</c:v>
                </c:pt>
                <c:pt idx="300">
                  <c:v>1.0415200040766039</c:v>
                </c:pt>
                <c:pt idx="301">
                  <c:v>1.0398167813440176</c:v>
                </c:pt>
                <c:pt idx="302">
                  <c:v>1.0381218873381923</c:v>
                </c:pt>
                <c:pt idx="303">
                  <c:v>1.0364352544008053</c:v>
                </c:pt>
                <c:pt idx="304">
                  <c:v>1.0347568156405107</c:v>
                </c:pt>
                <c:pt idx="305">
                  <c:v>1.0330865049217999</c:v>
                </c:pt>
                <c:pt idx="306">
                  <c:v>1.0314242568540537</c:v>
                </c:pt>
                <c:pt idx="307">
                  <c:v>1.029770006780792</c:v>
                </c:pt>
                <c:pt idx="308">
                  <c:v>1.0281236907691091</c:v>
                </c:pt>
                <c:pt idx="309">
                  <c:v>1.026485245599297</c:v>
                </c:pt>
                <c:pt idx="310">
                  <c:v>1.0248546087546482</c:v>
                </c:pt>
                <c:pt idx="311">
                  <c:v>1.0232317184114357</c:v>
                </c:pt>
                <c:pt idx="312">
                  <c:v>1.0216165134290702</c:v>
                </c:pt>
                <c:pt idx="313">
                  <c:v>1.0200089333404236</c:v>
                </c:pt>
                <c:pt idx="314">
                  <c:v>1.0184089183423213</c:v>
                </c:pt>
                <c:pt idx="315">
                  <c:v>1.0168164092861993</c:v>
                </c:pt>
                <c:pt idx="316">
                  <c:v>1.0152313476689188</c:v>
                </c:pt>
                <c:pt idx="317">
                  <c:v>1.0136536756237409</c:v>
                </c:pt>
                <c:pt idx="318">
                  <c:v>1.0120833359114514</c:v>
                </c:pt>
                <c:pt idx="319">
                  <c:v>1.01052027191164</c:v>
                </c:pt>
                <c:pt idx="320">
                  <c:v>1.0089644276141254</c:v>
                </c:pt>
                <c:pt idx="321">
                  <c:v>1.007415747610525</c:v>
                </c:pt>
                <c:pt idx="322">
                  <c:v>1.0058741770859669</c:v>
                </c:pt>
                <c:pt idx="323">
                  <c:v>1.0043396618109417</c:v>
                </c:pt>
                <c:pt idx="324">
                  <c:v>1.0028121481332883</c:v>
                </c:pt>
                <c:pt idx="325">
                  <c:v>1.0012915829703175</c:v>
                </c:pt>
                <c:pt idx="326">
                  <c:v>0.99977791380106174</c:v>
                </c:pt>
                <c:pt idx="327">
                  <c:v>0.99827108865865644</c:v>
                </c:pt>
                <c:pt idx="328">
                  <c:v>0.99677105612284744</c:v>
                </c:pt>
                <c:pt idx="329">
                  <c:v>0.99527776531261902</c:v>
                </c:pt>
                <c:pt idx="330">
                  <c:v>0.99379116587894711</c:v>
                </c:pt>
                <c:pt idx="331">
                  <c:v>0.99231120799766737</c:v>
                </c:pt>
                <c:pt idx="332">
                  <c:v>0.99083784236246231</c:v>
                </c:pt>
                <c:pt idx="333">
                  <c:v>0.98937102017796164</c:v>
                </c:pt>
                <c:pt idx="334">
                  <c:v>0.98791069315295454</c:v>
                </c:pt>
                <c:pt idx="335">
                  <c:v>0.98645681349371239</c:v>
                </c:pt>
                <c:pt idx="336">
                  <c:v>0.98500933389741874</c:v>
                </c:pt>
                <c:pt idx="337">
                  <c:v>0.98356820754570495</c:v>
                </c:pt>
                <c:pt idx="338">
                  <c:v>0.98213338809829032</c:v>
                </c:pt>
                <c:pt idx="339">
                  <c:v>0.98070482968672312</c:v>
                </c:pt>
                <c:pt idx="340">
                  <c:v>0.97928248690822195</c:v>
                </c:pt>
                <c:pt idx="341">
                  <c:v>0.97786631481961495</c:v>
                </c:pt>
                <c:pt idx="342">
                  <c:v>0.97645626893137505</c:v>
                </c:pt>
                <c:pt idx="343">
                  <c:v>0.97505230520174935</c:v>
                </c:pt>
                <c:pt idx="344">
                  <c:v>0.97365438003098259</c:v>
                </c:pt>
                <c:pt idx="345">
                  <c:v>0.97226245025562841</c:v>
                </c:pt>
                <c:pt idx="346">
                  <c:v>0.97087647314295333</c:v>
                </c:pt>
                <c:pt idx="347">
                  <c:v>0.96949640638542556</c:v>
                </c:pt>
                <c:pt idx="348">
                  <c:v>0.9681222080952907</c:v>
                </c:pt>
                <c:pt idx="349">
                  <c:v>0.96675383679923299</c:v>
                </c:pt>
                <c:pt idx="350">
                  <c:v>0.96539125143311633</c:v>
                </c:pt>
                <c:pt idx="351">
                  <c:v>0.96403441133681</c:v>
                </c:pt>
                <c:pt idx="352">
                  <c:v>0.96268327624909145</c:v>
                </c:pt>
                <c:pt idx="353">
                  <c:v>0.96133780630262977</c:v>
                </c:pt>
                <c:pt idx="354">
                  <c:v>0.95999796201904364</c:v>
                </c:pt>
                <c:pt idx="355">
                  <c:v>0.95866370430403658</c:v>
                </c:pt>
                <c:pt idx="356">
                  <c:v>0.95733499444260628</c:v>
                </c:pt>
                <c:pt idx="357">
                  <c:v>0.9560117940943258</c:v>
                </c:pt>
                <c:pt idx="358">
                  <c:v>0.95469406528869682</c:v>
                </c:pt>
                <c:pt idx="359">
                  <c:v>0.95338177042057382</c:v>
                </c:pt>
                <c:pt idx="360">
                  <c:v>0.9520748722456559</c:v>
                </c:pt>
                <c:pt idx="361">
                  <c:v>0.95077333387604768</c:v>
                </c:pt>
                <c:pt idx="362">
                  <c:v>0.9494771187758857</c:v>
                </c:pt>
                <c:pt idx="363">
                  <c:v>0.9481861907570317</c:v>
                </c:pt>
                <c:pt idx="364">
                  <c:v>0.94690051397482755</c:v>
                </c:pt>
                <c:pt idx="365">
                  <c:v>0.94562005292391671</c:v>
                </c:pt>
                <c:pt idx="366">
                  <c:v>0.94434477243412474</c:v>
                </c:pt>
                <c:pt idx="367">
                  <c:v>0.94307463766640276</c:v>
                </c:pt>
                <c:pt idx="368">
                  <c:v>0.94180961410882913</c:v>
                </c:pt>
                <c:pt idx="369">
                  <c:v>0.94054966757267144</c:v>
                </c:pt>
                <c:pt idx="370">
                  <c:v>0.93929476418850522</c:v>
                </c:pt>
                <c:pt idx="371">
                  <c:v>0.9380448704023906</c:v>
                </c:pt>
                <c:pt idx="372">
                  <c:v>0.93679995297210295</c:v>
                </c:pt>
                <c:pt idx="373">
                  <c:v>0.93555997896342036</c:v>
                </c:pt>
                <c:pt idx="374">
                  <c:v>0.93432491574646392</c:v>
                </c:pt>
                <c:pt idx="375">
                  <c:v>0.93309473099209161</c:v>
                </c:pt>
                <c:pt idx="376">
                  <c:v>0.93186939266834312</c:v>
                </c:pt>
                <c:pt idx="377">
                  <c:v>0.93064886903693789</c:v>
                </c:pt>
                <c:pt idx="378">
                  <c:v>0.92943312864982108</c:v>
                </c:pt>
                <c:pt idx="379">
                  <c:v>0.92822214034576134</c:v>
                </c:pt>
                <c:pt idx="380">
                  <c:v>0.92701587324699541</c:v>
                </c:pt>
                <c:pt idx="381">
                  <c:v>0.92581429675592164</c:v>
                </c:pt>
                <c:pt idx="382">
                  <c:v>0.92461738055184017</c:v>
                </c:pt>
                <c:pt idx="383">
                  <c:v>0.92342509458773903</c:v>
                </c:pt>
                <c:pt idx="384">
                  <c:v>0.9222374090871267</c:v>
                </c:pt>
                <c:pt idx="385">
                  <c:v>0.92105429454090804</c:v>
                </c:pt>
                <c:pt idx="386">
                  <c:v>0.9198757217043052</c:v>
                </c:pt>
                <c:pt idx="387">
                  <c:v>0.91870166159382149</c:v>
                </c:pt>
                <c:pt idx="388">
                  <c:v>0.91753208548424747</c:v>
                </c:pt>
                <c:pt idx="389">
                  <c:v>0.91636696490570912</c:v>
                </c:pt>
                <c:pt idx="390">
                  <c:v>0.9152062716407573</c:v>
                </c:pt>
                <c:pt idx="391">
                  <c:v>0.91404997772149765</c:v>
                </c:pt>
                <c:pt idx="392">
                  <c:v>0.91289805542675928</c:v>
                </c:pt>
                <c:pt idx="393">
                  <c:v>0.91175047727930403</c:v>
                </c:pt>
                <c:pt idx="394">
                  <c:v>0.91060721604307415</c:v>
                </c:pt>
                <c:pt idx="395">
                  <c:v>0.90946824472047594</c:v>
                </c:pt>
                <c:pt idx="396">
                  <c:v>0.90833353654970339</c:v>
                </c:pt>
                <c:pt idx="397">
                  <c:v>0.90720306500209624</c:v>
                </c:pt>
                <c:pt idx="398">
                  <c:v>0.90607680377953537</c:v>
                </c:pt>
                <c:pt idx="399">
                  <c:v>0.90495472681187328</c:v>
                </c:pt>
                <c:pt idx="400">
                  <c:v>0.90383680825439938</c:v>
                </c:pt>
                <c:pt idx="401">
                  <c:v>0.90272302248533998</c:v>
                </c:pt>
                <c:pt idx="402">
                  <c:v>0.90161334410339156</c:v>
                </c:pt>
                <c:pt idx="403">
                  <c:v>0.90050774792528798</c:v>
                </c:pt>
                <c:pt idx="404">
                  <c:v>0.89940620898339974</c:v>
                </c:pt>
                <c:pt idx="405">
                  <c:v>0.89830870252336603</c:v>
                </c:pt>
                <c:pt idx="406">
                  <c:v>0.8972152040017578</c:v>
                </c:pt>
                <c:pt idx="407">
                  <c:v>0.89612568908377332</c:v>
                </c:pt>
                <c:pt idx="408">
                  <c:v>0.89504013364096269</c:v>
                </c:pt>
                <c:pt idx="409">
                  <c:v>0.8939585137489845</c:v>
                </c:pt>
                <c:pt idx="410">
                  <c:v>0.89288080568539008</c:v>
                </c:pt>
                <c:pt idx="411">
                  <c:v>0.89180698592743946</c:v>
                </c:pt>
                <c:pt idx="412">
                  <c:v>0.89073703114994396</c:v>
                </c:pt>
                <c:pt idx="413">
                  <c:v>0.88967091822313915</c:v>
                </c:pt>
                <c:pt idx="414">
                  <c:v>0.8886086242105834</c:v>
                </c:pt>
                <c:pt idx="415">
                  <c:v>0.88755012636708697</c:v>
                </c:pt>
                <c:pt idx="416">
                  <c:v>0.88649540213666511</c:v>
                </c:pt>
                <c:pt idx="417">
                  <c:v>0.88544442915052013</c:v>
                </c:pt>
                <c:pt idx="418">
                  <c:v>0.88439718522504873</c:v>
                </c:pt>
                <c:pt idx="419">
                  <c:v>0.88335364835987484</c:v>
                </c:pt>
                <c:pt idx="420">
                  <c:v>0.88231379673590915</c:v>
                </c:pt>
                <c:pt idx="421">
                  <c:v>0.88127760871343219</c:v>
                </c:pt>
                <c:pt idx="422">
                  <c:v>0.88024506283020376</c:v>
                </c:pt>
                <c:pt idx="423">
                  <c:v>0.8792161377995954</c:v>
                </c:pt>
                <c:pt idx="424">
                  <c:v>0.87819081250874664</c:v>
                </c:pt>
                <c:pt idx="425">
                  <c:v>0.87716906601674671</c:v>
                </c:pt>
                <c:pt idx="426">
                  <c:v>0.87615087755283705</c:v>
                </c:pt>
                <c:pt idx="427">
                  <c:v>0.87513622651463874</c:v>
                </c:pt>
                <c:pt idx="428">
                  <c:v>0.87412509246640069</c:v>
                </c:pt>
                <c:pt idx="429">
                  <c:v>0.87311745513727179</c:v>
                </c:pt>
                <c:pt idx="430">
                  <c:v>0.87211329441959329</c:v>
                </c:pt>
                <c:pt idx="431">
                  <c:v>0.87111259036721456</c:v>
                </c:pt>
                <c:pt idx="432">
                  <c:v>0.87011532319382756</c:v>
                </c:pt>
                <c:pt idx="433">
                  <c:v>0.86912147327132494</c:v>
                </c:pt>
                <c:pt idx="434">
                  <c:v>0.86813102112817686</c:v>
                </c:pt>
                <c:pt idx="435">
                  <c:v>0.86714394744782897</c:v>
                </c:pt>
                <c:pt idx="436">
                  <c:v>0.86616023306711998</c:v>
                </c:pt>
                <c:pt idx="437">
                  <c:v>0.86517985897471894</c:v>
                </c:pt>
                <c:pt idx="438">
                  <c:v>0.86420280630958246</c:v>
                </c:pt>
                <c:pt idx="439">
                  <c:v>0.86322905635943026</c:v>
                </c:pt>
                <c:pt idx="440">
                  <c:v>0.86225859055924037</c:v>
                </c:pt>
                <c:pt idx="441">
                  <c:v>0.86129139048976211</c:v>
                </c:pt>
                <c:pt idx="442">
                  <c:v>0.86032743787604815</c:v>
                </c:pt>
                <c:pt idx="443">
                  <c:v>0.859366714586004</c:v>
                </c:pt>
                <c:pt idx="444">
                  <c:v>0.85840920262895526</c:v>
                </c:pt>
                <c:pt idx="445">
                  <c:v>0.85745488415423332</c:v>
                </c:pt>
                <c:pt idx="446">
                  <c:v>0.85650374144977703</c:v>
                </c:pt>
                <c:pt idx="447">
                  <c:v>0.85555575694075203</c:v>
                </c:pt>
                <c:pt idx="448">
                  <c:v>0.85461091318818727</c:v>
                </c:pt>
                <c:pt idx="449">
                  <c:v>0.85366919288762722</c:v>
                </c:pt>
                <c:pt idx="450">
                  <c:v>0.85273057886780057</c:v>
                </c:pt>
                <c:pt idx="451">
                  <c:v>0.85179505408930567</c:v>
                </c:pt>
                <c:pt idx="452">
                  <c:v>0.85086260164331118</c:v>
                </c:pt>
                <c:pt idx="453">
                  <c:v>0.84993320475027245</c:v>
                </c:pt>
                <c:pt idx="454">
                  <c:v>0.84900684675866311</c:v>
                </c:pt>
                <c:pt idx="455">
                  <c:v>0.84808351114372227</c:v>
                </c:pt>
                <c:pt idx="456">
                  <c:v>0.84716318150621617</c:v>
                </c:pt>
                <c:pt idx="457">
                  <c:v>0.8462458415712153</c:v>
                </c:pt>
                <c:pt idx="458">
                  <c:v>0.84533147518688545</c:v>
                </c:pt>
                <c:pt idx="459">
                  <c:v>0.84442006632329281</c:v>
                </c:pt>
                <c:pt idx="460">
                  <c:v>0.84351159907122408</c:v>
                </c:pt>
                <c:pt idx="461">
                  <c:v>0.84260605764102015</c:v>
                </c:pt>
                <c:pt idx="462">
                  <c:v>0.84170342636142326</c:v>
                </c:pt>
                <c:pt idx="463">
                  <c:v>0.84080368967843788</c:v>
                </c:pt>
                <c:pt idx="464">
                  <c:v>0.83990683215420514</c:v>
                </c:pt>
                <c:pt idx="465">
                  <c:v>0.83901283846589036</c:v>
                </c:pt>
                <c:pt idx="466">
                  <c:v>0.8381216934045832</c:v>
                </c:pt>
                <c:pt idx="467">
                  <c:v>0.83723338187421092</c:v>
                </c:pt>
                <c:pt idx="468">
                  <c:v>0.83634788889046507</c:v>
                </c:pt>
                <c:pt idx="469">
                  <c:v>0.83546519957973897</c:v>
                </c:pt>
                <c:pt idx="470">
                  <c:v>0.83458529917807855</c:v>
                </c:pt>
                <c:pt idx="471">
                  <c:v>0.83370817303014577</c:v>
                </c:pt>
                <c:pt idx="472">
                  <c:v>0.83283380658819273</c:v>
                </c:pt>
                <c:pt idx="473">
                  <c:v>0.83196218541104838</c:v>
                </c:pt>
                <c:pt idx="474">
                  <c:v>0.83109329516311747</c:v>
                </c:pt>
                <c:pt idx="475">
                  <c:v>0.83022712161338896</c:v>
                </c:pt>
                <c:pt idx="476">
                  <c:v>0.82936365063445849</c:v>
                </c:pt>
                <c:pt idx="477">
                  <c:v>0.82850286820155927</c:v>
                </c:pt>
                <c:pt idx="478">
                  <c:v>0.82764476039160662</c:v>
                </c:pt>
                <c:pt idx="479">
                  <c:v>0.82678931338225081</c:v>
                </c:pt>
                <c:pt idx="480">
                  <c:v>0.82593651345094299</c:v>
                </c:pt>
                <c:pt idx="481">
                  <c:v>0.82508634697400995</c:v>
                </c:pt>
                <c:pt idx="482">
                  <c:v>0.82423880042574049</c:v>
                </c:pt>
                <c:pt idx="483">
                  <c:v>0.82339386037748097</c:v>
                </c:pt>
                <c:pt idx="484">
                  <c:v>0.82255151349674271</c:v>
                </c:pt>
                <c:pt idx="485">
                  <c:v>0.82171174654631707</c:v>
                </c:pt>
                <c:pt idx="486">
                  <c:v>0.82087454638340296</c:v>
                </c:pt>
                <c:pt idx="487">
                  <c:v>0.82003989995874249</c:v>
                </c:pt>
                <c:pt idx="488">
                  <c:v>0.81920779431576618</c:v>
                </c:pt>
                <c:pt idx="489">
                  <c:v>0.81837821658974907</c:v>
                </c:pt>
                <c:pt idx="490">
                  <c:v>0.81755115400697476</c:v>
                </c:pt>
                <c:pt idx="491">
                  <c:v>0.81672659388390956</c:v>
                </c:pt>
                <c:pt idx="492">
                  <c:v>0.81590452362638544</c:v>
                </c:pt>
                <c:pt idx="493">
                  <c:v>0.81508493072879185</c:v>
                </c:pt>
                <c:pt idx="494">
                  <c:v>0.81426780277327759</c:v>
                </c:pt>
                <c:pt idx="495">
                  <c:v>0.81345312742895937</c:v>
                </c:pt>
                <c:pt idx="496">
                  <c:v>0.81264089245114124</c:v>
                </c:pt>
                <c:pt idx="497">
                  <c:v>0.81183108568054108</c:v>
                </c:pt>
                <c:pt idx="498">
                  <c:v>0.81102369504252603</c:v>
                </c:pt>
                <c:pt idx="499">
                  <c:v>0.81021870854635714</c:v>
                </c:pt>
                <c:pt idx="500">
                  <c:v>0.80941611428444005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0C-4DE0-8362-757B9895D647}"/>
            </c:ext>
          </c:extLst>
        </c:ser>
        <c:ser>
          <c:idx val="2"/>
          <c:order val="2"/>
          <c:tx>
            <c:strRef>
              <c:f>'Performance Curves of ETVs'!$H$13</c:f>
              <c:strCache>
                <c:ptCount val="1"/>
                <c:pt idx="0">
                  <c:v>Deep Space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ETVs'!$C$17:$C$517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'Performance Curves of ETVs'!$I$17:$I$517</c:f>
              <c:numCache>
                <c:formatCode>0.000</c:formatCode>
                <c:ptCount val="501"/>
                <c:pt idx="0">
                  <c:v>8.0476691416498412</c:v>
                </c:pt>
                <c:pt idx="1">
                  <c:v>7.1465092267894805</c:v>
                </c:pt>
                <c:pt idx="2">
                  <c:v>6.4930271396313346</c:v>
                </c:pt>
                <c:pt idx="3">
                  <c:v>5.9912438613094912</c:v>
                </c:pt>
                <c:pt idx="4">
                  <c:v>5.590295720183029</c:v>
                </c:pt>
                <c:pt idx="5">
                  <c:v>5.2603835049830705</c:v>
                </c:pt>
                <c:pt idx="6">
                  <c:v>4.9827386550411878</c:v>
                </c:pt>
                <c:pt idx="7">
                  <c:v>4.7448738241892148</c:v>
                </c:pt>
                <c:pt idx="8">
                  <c:v>4.53811527129207</c:v>
                </c:pt>
                <c:pt idx="9">
                  <c:v>4.3562252430609023</c:v>
                </c:pt>
                <c:pt idx="10">
                  <c:v>4.1945875213201091</c:v>
                </c:pt>
                <c:pt idx="11">
                  <c:v>4.0497028314385144</c:v>
                </c:pt>
                <c:pt idx="12">
                  <c:v>3.9188637816802689</c:v>
                </c:pt>
                <c:pt idx="13">
                  <c:v>3.799938419517213</c:v>
                </c:pt>
                <c:pt idx="14">
                  <c:v>3.6912219635535086</c:v>
                </c:pt>
                <c:pt idx="15">
                  <c:v>3.591332704462046</c:v>
                </c:pt>
                <c:pt idx="16">
                  <c:v>3.4991373220251187</c:v>
                </c:pt>
                <c:pt idx="17">
                  <c:v>3.4136962737348231</c:v>
                </c:pt>
                <c:pt idx="18">
                  <c:v>3.3342231762522139</c:v>
                </c:pt>
                <c:pt idx="19">
                  <c:v>3.2600541307912789</c:v>
                </c:pt>
                <c:pt idx="20">
                  <c:v>3.1906242378091094</c:v>
                </c:pt>
                <c:pt idx="21">
                  <c:v>3.1254493909191399</c:v>
                </c:pt>
                <c:pt idx="22">
                  <c:v>3.0641120025379389</c:v>
                </c:pt>
                <c:pt idx="23">
                  <c:v>3.0062496956558107</c:v>
                </c:pt>
                <c:pt idx="24">
                  <c:v>2.951546259805649</c:v>
                </c:pt>
                <c:pt idx="25">
                  <c:v>2.8997243542452034</c:v>
                </c:pt>
                <c:pt idx="26">
                  <c:v>2.8505395729557574</c:v>
                </c:pt>
                <c:pt idx="27">
                  <c:v>2.8037755809336935</c:v>
                </c:pt>
                <c:pt idx="28">
                  <c:v>2.7592401004958957</c:v>
                </c:pt>
                <c:pt idx="29">
                  <c:v>2.7167615774352925</c:v>
                </c:pt>
                <c:pt idx="30">
                  <c:v>2.6761863949955882</c:v>
                </c:pt>
                <c:pt idx="31">
                  <c:v>2.6373765323629095</c:v>
                </c:pt>
                <c:pt idx="32">
                  <c:v>2.6002075862157357</c:v>
                </c:pt>
                <c:pt idx="33">
                  <c:v>2.56456709062671</c:v>
                </c:pt>
                <c:pt idx="34">
                  <c:v>2.5303530835617627</c:v>
                </c:pt>
                <c:pt idx="35">
                  <c:v>2.4974728783119713</c:v>
                </c:pt>
                <c:pt idx="36">
                  <c:v>2.4658420061105608</c:v>
                </c:pt>
                <c:pt idx="37">
                  <c:v>2.4353833024416049</c:v>
                </c:pt>
                <c:pt idx="38">
                  <c:v>2.4060261145191917</c:v>
                </c:pt>
                <c:pt idx="39">
                  <c:v>2.3777056113928974</c:v>
                </c:pt>
                <c:pt idx="40">
                  <c:v>2.3503621813347895</c:v>
                </c:pt>
                <c:pt idx="41">
                  <c:v>2.323940903751077</c:v>
                </c:pt>
                <c:pt idx="42">
                  <c:v>2.2983910849655937</c:v>
                </c:pt>
                <c:pt idx="43">
                  <c:v>2.2736658489415751</c:v>
                </c:pt>
                <c:pt idx="44">
                  <c:v>2.249721775419558</c:v>
                </c:pt>
                <c:pt idx="45">
                  <c:v>2.226518579113141</c:v>
                </c:pt>
                <c:pt idx="46">
                  <c:v>2.2040188245682528</c:v>
                </c:pt>
                <c:pt idx="47">
                  <c:v>2.1821876720931477</c:v>
                </c:pt>
                <c:pt idx="48">
                  <c:v>2.1609926508355706</c:v>
                </c:pt>
                <c:pt idx="49">
                  <c:v>2.1404034556443192</c:v>
                </c:pt>
                <c:pt idx="50">
                  <c:v>2.1203917648240953</c:v>
                </c:pt>
                <c:pt idx="51">
                  <c:v>2.1009310762905908</c:v>
                </c:pt>
                <c:pt idx="52">
                  <c:v>2.0819965599698125</c:v>
                </c:pt>
                <c:pt idx="53">
                  <c:v>2.06356492457199</c:v>
                </c:pt>
                <c:pt idx="54">
                  <c:v>2.0456142971143807</c:v>
                </c:pt>
                <c:pt idx="55">
                  <c:v>2.0281241137758044</c:v>
                </c:pt>
                <c:pt idx="56">
                  <c:v>2.0110750208444603</c:v>
                </c:pt>
                <c:pt idx="57">
                  <c:v>1.9944487846741639</c:v>
                </c:pt>
                <c:pt idx="58">
                  <c:v>1.9782282096965027</c:v>
                </c:pt>
                <c:pt idx="59">
                  <c:v>1.9623970636507571</c:v>
                </c:pt>
                <c:pt idx="60">
                  <c:v>1.9469400092924625</c:v>
                </c:pt>
                <c:pt idx="61">
                  <c:v>1.9318425419274792</c:v>
                </c:pt>
                <c:pt idx="62">
                  <c:v>1.9170909321932386</c:v>
                </c:pt>
                <c:pt idx="63">
                  <c:v>1.9026721735740952</c:v>
                </c:pt>
                <c:pt idx="64">
                  <c:v>1.8885739341947378</c:v>
                </c:pt>
                <c:pt idx="65">
                  <c:v>1.8747845124855669</c:v>
                </c:pt>
                <c:pt idx="66">
                  <c:v>1.8612927963577823</c:v>
                </c:pt>
                <c:pt idx="67">
                  <c:v>1.8480882255644779</c:v>
                </c:pt>
                <c:pt idx="68">
                  <c:v>1.8351607569580042</c:v>
                </c:pt>
                <c:pt idx="69">
                  <c:v>1.8225008323838532</c:v>
                </c:pt>
                <c:pt idx="70">
                  <c:v>1.8100993489778148</c:v>
                </c:pt>
                <c:pt idx="71">
                  <c:v>1.7979476316566654</c:v>
                </c:pt>
                <c:pt idx="72">
                  <c:v>1.7860374076134733</c:v>
                </c:pt>
                <c:pt idx="73">
                  <c:v>1.7743607826471441</c:v>
                </c:pt>
                <c:pt idx="74">
                  <c:v>1.7629102191723154</c:v>
                </c:pt>
                <c:pt idx="75">
                  <c:v>1.7516785157704244</c:v>
                </c:pt>
                <c:pt idx="76">
                  <c:v>1.7406587881558995</c:v>
                </c:pt>
                <c:pt idx="77">
                  <c:v>1.7298444514431768</c:v>
                </c:pt>
                <c:pt idx="78">
                  <c:v>1.7192292036107677</c:v>
                </c:pt>
                <c:pt idx="79">
                  <c:v>1.7088070100680326</c:v>
                </c:pt>
                <c:pt idx="80">
                  <c:v>1.6985720892388008</c:v>
                </c:pt>
                <c:pt idx="81">
                  <c:v>1.6885188990835907</c:v>
                </c:pt>
                <c:pt idx="82">
                  <c:v>1.6786421244890612</c:v>
                </c:pt>
                <c:pt idx="83">
                  <c:v>1.668936665459503</c:v>
                </c:pt>
                <c:pt idx="84">
                  <c:v>1.659397626050777</c:v>
                </c:pt>
                <c:pt idx="85">
                  <c:v>1.6500203039921528</c:v>
                </c:pt>
                <c:pt idx="86">
                  <c:v>1.6408001809460779</c:v>
                </c:pt>
                <c:pt idx="87">
                  <c:v>1.6317329133600447</c:v>
                </c:pt>
                <c:pt idx="88">
                  <c:v>1.6228143238684836</c:v>
                </c:pt>
                <c:pt idx="89">
                  <c:v>1.6140403932060223</c:v>
                </c:pt>
                <c:pt idx="90">
                  <c:v>1.605407252596553</c:v>
                </c:pt>
                <c:pt idx="91">
                  <c:v>1.5969111765853716</c:v>
                </c:pt>
                <c:pt idx="92">
                  <c:v>1.5885485762842253</c:v>
                </c:pt>
                <c:pt idx="93">
                  <c:v>1.5803159930014459</c:v>
                </c:pt>
                <c:pt idx="94">
                  <c:v>1.5722100922314979</c:v>
                </c:pt>
                <c:pt idx="95">
                  <c:v>1.564227657980209</c:v>
                </c:pt>
                <c:pt idx="96">
                  <c:v>1.5563655874037567</c:v>
                </c:pt>
                <c:pt idx="97">
                  <c:v>1.5486208857411075</c:v>
                </c:pt>
                <c:pt idx="98">
                  <c:v>1.5409906615211155</c:v>
                </c:pt>
                <c:pt idx="99">
                  <c:v>1.5334721220268588</c:v>
                </c:pt>
                <c:pt idx="100">
                  <c:v>1.5260625690010539</c:v>
                </c:pt>
                <c:pt idx="101">
                  <c:v>1.5187593945775488</c:v>
                </c:pt>
                <c:pt idx="102">
                  <c:v>1.5115600774249665</c:v>
                </c:pt>
                <c:pt idx="103">
                  <c:v>1.5044621790895418</c:v>
                </c:pt>
                <c:pt idx="104">
                  <c:v>1.4974633405251123</c:v>
                </c:pt>
                <c:pt idx="105">
                  <c:v>1.4905612787990399</c:v>
                </c:pt>
                <c:pt idx="106">
                  <c:v>1.4837537839636286</c:v>
                </c:pt>
                <c:pt idx="107">
                  <c:v>1.477038716083289</c:v>
                </c:pt>
                <c:pt idx="108">
                  <c:v>1.4704140024083796</c:v>
                </c:pt>
                <c:pt idx="109">
                  <c:v>1.46387763468724</c:v>
                </c:pt>
                <c:pt idx="110">
                  <c:v>1.457427666608506</c:v>
                </c:pt>
                <c:pt idx="111">
                  <c:v>1.4510622113663052</c:v>
                </c:pt>
                <c:pt idx="112">
                  <c:v>1.4447794393414202</c:v>
                </c:pt>
                <c:pt idx="113">
                  <c:v>1.4385775758919432</c:v>
                </c:pt>
                <c:pt idx="114">
                  <c:v>1.4324548992473694</c:v>
                </c:pt>
                <c:pt idx="115">
                  <c:v>1.4264097385004488</c:v>
                </c:pt>
                <c:pt idx="116">
                  <c:v>1.4204404716914822</c:v>
                </c:pt>
                <c:pt idx="117">
                  <c:v>1.4145455239800715</c:v>
                </c:pt>
                <c:pt idx="118">
                  <c:v>1.4087233658996439</c:v>
                </c:pt>
                <c:pt idx="119">
                  <c:v>1.4029725116903631</c:v>
                </c:pt>
                <c:pt idx="120">
                  <c:v>1.3972915177062915</c:v>
                </c:pt>
                <c:pt idx="121">
                  <c:v>1.391678980892934</c:v>
                </c:pt>
                <c:pt idx="122">
                  <c:v>1.3861335373315149</c:v>
                </c:pt>
                <c:pt idx="123">
                  <c:v>1.3806538608465579</c:v>
                </c:pt>
                <c:pt idx="124">
                  <c:v>1.3752386616735413</c:v>
                </c:pt>
                <c:pt idx="125">
                  <c:v>1.3698866851835882</c:v>
                </c:pt>
                <c:pt idx="126">
                  <c:v>1.3645967106623338</c:v>
                </c:pt>
                <c:pt idx="127">
                  <c:v>1.3593675501402627</c:v>
                </c:pt>
                <c:pt idx="128">
                  <c:v>1.3541980472719763</c:v>
                </c:pt>
                <c:pt idx="129">
                  <c:v>1.3490870762619922</c:v>
                </c:pt>
                <c:pt idx="130">
                  <c:v>1.3440335408348021</c:v>
                </c:pt>
                <c:pt idx="131">
                  <c:v>1.3390363732470552</c:v>
                </c:pt>
                <c:pt idx="132">
                  <c:v>1.3340945333398442</c:v>
                </c:pt>
                <c:pt idx="133">
                  <c:v>1.3292070076291842</c:v>
                </c:pt>
                <c:pt idx="134">
                  <c:v>1.3243728084328756</c:v>
                </c:pt>
                <c:pt idx="135">
                  <c:v>1.3195909730320501</c:v>
                </c:pt>
                <c:pt idx="136">
                  <c:v>1.3148605628657737</c:v>
                </c:pt>
                <c:pt idx="137">
                  <c:v>1.310180662757189</c:v>
                </c:pt>
                <c:pt idx="138">
                  <c:v>1.3055503801697368</c:v>
                </c:pt>
                <c:pt idx="139">
                  <c:v>1.3009688444920899</c:v>
                </c:pt>
                <c:pt idx="140">
                  <c:v>1.2964352063504994</c:v>
                </c:pt>
                <c:pt idx="141">
                  <c:v>1.2919486369473188</c:v>
                </c:pt>
                <c:pt idx="142">
                  <c:v>1.2875083274245338</c:v>
                </c:pt>
                <c:pt idx="143">
                  <c:v>1.2831134882511925</c:v>
                </c:pt>
                <c:pt idx="144">
                  <c:v>1.27876334863368</c:v>
                </c:pt>
                <c:pt idx="145">
                  <c:v>1.2744571559478375</c:v>
                </c:pt>
                <c:pt idx="146">
                  <c:v>1.2701941751919772</c:v>
                </c:pt>
                <c:pt idx="147">
                  <c:v>1.2659736884598884</c:v>
                </c:pt>
                <c:pt idx="148">
                  <c:v>1.26179499443298</c:v>
                </c:pt>
                <c:pt idx="149">
                  <c:v>1.2576574078907394</c:v>
                </c:pt>
                <c:pt idx="150">
                  <c:v>1.2535602592387363</c:v>
                </c:pt>
                <c:pt idx="151">
                  <c:v>1.2495028940534305</c:v>
                </c:pt>
                <c:pt idx="152">
                  <c:v>1.2454846726430833</c:v>
                </c:pt>
                <c:pt idx="153">
                  <c:v>1.2415049696240994</c:v>
                </c:pt>
                <c:pt idx="154">
                  <c:v>1.2375631735121682</c:v>
                </c:pt>
                <c:pt idx="155">
                  <c:v>1.2336586863275933</c:v>
                </c:pt>
                <c:pt idx="156">
                  <c:v>1.2297909232142337</c:v>
                </c:pt>
                <c:pt idx="157">
                  <c:v>1.2259593120715031</c:v>
                </c:pt>
                <c:pt idx="158">
                  <c:v>1.2221632931989064</c:v>
                </c:pt>
                <c:pt idx="159">
                  <c:v>1.2184023189526056</c:v>
                </c:pt>
                <c:pt idx="160">
                  <c:v>1.214675853413544</c:v>
                </c:pt>
                <c:pt idx="161">
                  <c:v>1.2109833720666634</c:v>
                </c:pt>
                <c:pt idx="162">
                  <c:v>1.2073243614907869</c:v>
                </c:pt>
                <c:pt idx="163">
                  <c:v>1.2036983190587451</c:v>
                </c:pt>
                <c:pt idx="164">
                  <c:v>1.2001047526473509</c:v>
                </c:pt>
                <c:pt idx="165">
                  <c:v>1.1965431803568429</c:v>
                </c:pt>
                <c:pt idx="166">
                  <c:v>1.1930131302394316</c:v>
                </c:pt>
                <c:pt idx="167">
                  <c:v>1.1895141400366049</c:v>
                </c:pt>
                <c:pt idx="168">
                  <c:v>1.1860457569248595</c:v>
                </c:pt>
                <c:pt idx="169">
                  <c:v>1.1826075372695388</c:v>
                </c:pt>
                <c:pt idx="170">
                  <c:v>1.1791990463864768</c:v>
                </c:pt>
                <c:pt idx="171">
                  <c:v>1.1758198583111543</c:v>
                </c:pt>
                <c:pt idx="172">
                  <c:v>1.1724695555750924</c:v>
                </c:pt>
                <c:pt idx="173">
                  <c:v>1.1691477289892112</c:v>
                </c:pt>
                <c:pt idx="174">
                  <c:v>1.1658539774339067</c:v>
                </c:pt>
                <c:pt idx="175">
                  <c:v>1.1625879076555927</c:v>
                </c:pt>
                <c:pt idx="176">
                  <c:v>1.1593491340694801</c:v>
                </c:pt>
                <c:pt idx="177">
                  <c:v>1.1561372785683648</c:v>
                </c:pt>
                <c:pt idx="178">
                  <c:v>1.1529519703372118</c:v>
                </c:pt>
                <c:pt idx="179">
                  <c:v>1.1497928456733275</c:v>
                </c:pt>
                <c:pt idx="180">
                  <c:v>1.1466595478119213</c:v>
                </c:pt>
                <c:pt idx="181">
                  <c:v>1.1435517267568707</c:v>
                </c:pt>
                <c:pt idx="182">
                  <c:v>1.1404690391165015</c:v>
                </c:pt>
                <c:pt idx="183">
                  <c:v>1.1374111479442135</c:v>
                </c:pt>
                <c:pt idx="184">
                  <c:v>1.1343777225837812</c:v>
                </c:pt>
                <c:pt idx="185">
                  <c:v>1.1313684385191691</c:v>
                </c:pt>
                <c:pt idx="186">
                  <c:v>1.1283829772287053</c:v>
                </c:pt>
                <c:pt idx="187">
                  <c:v>1.1254210260434676</c:v>
                </c:pt>
                <c:pt idx="188">
                  <c:v>1.1224822780097359</c:v>
                </c:pt>
                <c:pt idx="189">
                  <c:v>1.1195664317553742</c:v>
                </c:pt>
                <c:pt idx="190">
                  <c:v>1.1166731913600145</c:v>
                </c:pt>
                <c:pt idx="191">
                  <c:v>1.1138022662289073</c:v>
                </c:pt>
                <c:pt idx="192">
                  <c:v>1.1109533709703248</c:v>
                </c:pt>
                <c:pt idx="193">
                  <c:v>1.1081262252763955</c:v>
                </c:pt>
                <c:pt idx="194">
                  <c:v>1.1053205538072552</c:v>
                </c:pt>
                <c:pt idx="195">
                  <c:v>1.1025360860784124</c:v>
                </c:pt>
                <c:pt idx="196">
                  <c:v>1.0997725563512148</c:v>
                </c:pt>
                <c:pt idx="197">
                  <c:v>1.0970297035263252</c:v>
                </c:pt>
                <c:pt idx="198">
                  <c:v>1.0943072710401014</c:v>
                </c:pt>
                <c:pt idx="199">
                  <c:v>1.0916050067637924</c:v>
                </c:pt>
                <c:pt idx="200">
                  <c:v>1.0889226629054607</c:v>
                </c:pt>
                <c:pt idx="201">
                  <c:v>1.0862599959145407</c:v>
                </c:pt>
                <c:pt idx="202">
                  <c:v>1.0836167663889518</c:v>
                </c:pt>
                <c:pt idx="203">
                  <c:v>1.0809927389846872</c:v>
                </c:pt>
                <c:pt idx="204">
                  <c:v>1.0783876823277976</c:v>
                </c:pt>
                <c:pt idx="205">
                  <c:v>1.0758013689286992</c:v>
                </c:pt>
                <c:pt idx="206">
                  <c:v>1.0732335750987283</c:v>
                </c:pt>
                <c:pt idx="207">
                  <c:v>1.0706840808688807</c:v>
                </c:pt>
                <c:pt idx="208">
                  <c:v>1.0681526699106598</c:v>
                </c:pt>
                <c:pt idx="209">
                  <c:v>1.0656391294589773</c:v>
                </c:pt>
                <c:pt idx="210">
                  <c:v>1.0631432502370388</c:v>
                </c:pt>
                <c:pt idx="211">
                  <c:v>1.0606648263831544</c:v>
                </c:pt>
                <c:pt idx="212">
                  <c:v>1.0582036553794201</c:v>
                </c:pt>
                <c:pt idx="213">
                  <c:v>1.0557595379822087</c:v>
                </c:pt>
                <c:pt idx="214">
                  <c:v>1.0533322781544203</c:v>
                </c:pt>
                <c:pt idx="215">
                  <c:v>1.050921682999437</c:v>
                </c:pt>
                <c:pt idx="216">
                  <c:v>1.0485275626967339</c:v>
                </c:pt>
                <c:pt idx="217">
                  <c:v>1.0461497304390948</c:v>
                </c:pt>
                <c:pt idx="218">
                  <c:v>1.0437880023713888</c:v>
                </c:pt>
                <c:pt idx="219">
                  <c:v>1.0414421975308592</c:v>
                </c:pt>
                <c:pt idx="220">
                  <c:v>1.0391121377888819</c:v>
                </c:pt>
                <c:pt idx="221">
                  <c:v>1.0367976477941525</c:v>
                </c:pt>
                <c:pt idx="222">
                  <c:v>1.0344985549172558</c:v>
                </c:pt>
                <c:pt idx="223">
                  <c:v>1.032214689196586</c:v>
                </c:pt>
                <c:pt idx="224">
                  <c:v>1.0299458832855699</c:v>
                </c:pt>
                <c:pt idx="225">
                  <c:v>1.0276919724011633</c:v>
                </c:pt>
                <c:pt idx="226">
                  <c:v>1.0254527942735812</c:v>
                </c:pt>
                <c:pt idx="227">
                  <c:v>1.0232281890972279</c:v>
                </c:pt>
                <c:pt idx="228">
                  <c:v>1.0210179994827924</c:v>
                </c:pt>
                <c:pt idx="229">
                  <c:v>1.0188220704104769</c:v>
                </c:pt>
                <c:pt idx="230">
                  <c:v>1.016640249184328</c:v>
                </c:pt>
                <c:pt idx="231">
                  <c:v>1.0144723853876387</c:v>
                </c:pt>
                <c:pt idx="232">
                  <c:v>1.0123183308393917</c:v>
                </c:pt>
                <c:pt idx="233">
                  <c:v>1.010177939551717</c:v>
                </c:pt>
                <c:pt idx="234">
                  <c:v>1.0080510676883323</c:v>
                </c:pt>
                <c:pt idx="235">
                  <c:v>1.0059375735239446</c:v>
                </c:pt>
                <c:pt idx="236">
                  <c:v>1.0038373174045832</c:v>
                </c:pt>
                <c:pt idx="237">
                  <c:v>1.0017501617088387</c:v>
                </c:pt>
                <c:pt idx="238">
                  <c:v>0.99967597080998705</c:v>
                </c:pt>
                <c:pt idx="239">
                  <c:v>0.99761461103897064</c:v>
                </c:pt>
                <c:pt idx="240">
                  <c:v>0.9955659506482174</c:v>
                </c:pt>
                <c:pt idx="241">
                  <c:v>0.99352985977627217</c:v>
                </c:pt>
                <c:pt idx="242">
                  <c:v>0.99150621041322184</c:v>
                </c:pt>
                <c:pt idx="243">
                  <c:v>0.9894948763668916</c:v>
                </c:pt>
                <c:pt idx="244">
                  <c:v>0.98749573322979212</c:v>
                </c:pt>
                <c:pt idx="245">
                  <c:v>0.98550865834679813</c:v>
                </c:pt>
                <c:pt idx="246">
                  <c:v>0.98353353078354122</c:v>
                </c:pt>
                <c:pt idx="247">
                  <c:v>0.98157023129549426</c:v>
                </c:pt>
                <c:pt idx="248">
                  <c:v>0.97961864229773399</c:v>
                </c:pt>
                <c:pt idx="249">
                  <c:v>0.97767864783536063</c:v>
                </c:pt>
                <c:pt idx="250">
                  <c:v>0.97575013355456108</c:v>
                </c:pt>
                <c:pt idx="251">
                  <c:v>0.97383298667429596</c:v>
                </c:pt>
                <c:pt idx="252">
                  <c:v>0.97192709595859728</c:v>
                </c:pt>
                <c:pt idx="253">
                  <c:v>0.97003235168945912</c:v>
                </c:pt>
                <c:pt idx="254">
                  <c:v>0.96814864564030856</c:v>
                </c:pt>
                <c:pt idx="255">
                  <c:v>0.96627587105004031</c:v>
                </c:pt>
                <c:pt idx="256">
                  <c:v>0.96441392259760217</c:v>
                </c:pt>
                <c:pt idx="257">
                  <c:v>0.96256269637711611</c:v>
                </c:pt>
                <c:pt idx="258">
                  <c:v>0.96072208987352437</c:v>
                </c:pt>
                <c:pt idx="259">
                  <c:v>0.95889200193874446</c:v>
                </c:pt>
                <c:pt idx="260">
                  <c:v>0.95707233276832249</c:v>
                </c:pt>
                <c:pt idx="261">
                  <c:v>0.95526298387857156</c:v>
                </c:pt>
                <c:pt idx="262">
                  <c:v>0.95346385808418466</c:v>
                </c:pt>
                <c:pt idx="263">
                  <c:v>0.95167485947630892</c:v>
                </c:pt>
                <c:pt idx="264">
                  <c:v>0.94989589340107061</c:v>
                </c:pt>
                <c:pt idx="265">
                  <c:v>0.94812686643854049</c:v>
                </c:pt>
                <c:pt idx="266">
                  <c:v>0.94636768638212854</c:v>
                </c:pt>
                <c:pt idx="267">
                  <c:v>0.94461826221839729</c:v>
                </c:pt>
                <c:pt idx="268">
                  <c:v>0.94287850410728402</c:v>
                </c:pt>
                <c:pt idx="269">
                  <c:v>0.94114832336272303</c:v>
                </c:pt>
                <c:pt idx="270">
                  <c:v>0.93942763243365635</c:v>
                </c:pt>
                <c:pt idx="271">
                  <c:v>0.93771634488542621</c:v>
                </c:pt>
                <c:pt idx="272">
                  <c:v>0.93601437538153831</c:v>
                </c:pt>
                <c:pt idx="273">
                  <c:v>0.93432163966578785</c:v>
                </c:pt>
                <c:pt idx="274">
                  <c:v>0.93263805454474002</c:v>
                </c:pt>
                <c:pt idx="275">
                  <c:v>0.93096353787055686</c:v>
                </c:pt>
                <c:pt idx="276">
                  <c:v>0.929298008524161</c:v>
                </c:pt>
                <c:pt idx="277">
                  <c:v>0.92764138639873106</c:v>
                </c:pt>
                <c:pt idx="278">
                  <c:v>0.92599359238351808</c:v>
                </c:pt>
                <c:pt idx="279">
                  <c:v>0.92435454834797814</c:v>
                </c:pt>
                <c:pt idx="280">
                  <c:v>0.92272417712621235</c:v>
                </c:pt>
                <c:pt idx="281">
                  <c:v>0.92110240250170716</c:v>
                </c:pt>
                <c:pt idx="282">
                  <c:v>0.91948914919237046</c:v>
                </c:pt>
                <c:pt idx="283">
                  <c:v>0.91788434283585218</c:v>
                </c:pt>
                <c:pt idx="284">
                  <c:v>0.91628790997514864</c:v>
                </c:pt>
                <c:pt idx="285">
                  <c:v>0.91469977804447933</c:v>
                </c:pt>
                <c:pt idx="286">
                  <c:v>0.9131198753554326</c:v>
                </c:pt>
                <c:pt idx="287">
                  <c:v>0.91154813108337418</c:v>
                </c:pt>
                <c:pt idx="288">
                  <c:v>0.90998447525411175</c:v>
                </c:pt>
                <c:pt idx="289">
                  <c:v>0.9084288387308096</c:v>
                </c:pt>
                <c:pt idx="290">
                  <c:v>0.90688115320115037</c:v>
                </c:pt>
                <c:pt idx="291">
                  <c:v>0.90534135116473435</c:v>
                </c:pt>
                <c:pt idx="292">
                  <c:v>0.90380936592071481</c:v>
                </c:pt>
                <c:pt idx="293">
                  <c:v>0.90228513155566248</c:v>
                </c:pt>
                <c:pt idx="294">
                  <c:v>0.90076858293165374</c:v>
                </c:pt>
                <c:pt idx="295">
                  <c:v>0.89925965567457911</c:v>
                </c:pt>
                <c:pt idx="296">
                  <c:v>0.89775828616266617</c:v>
                </c:pt>
                <c:pt idx="297">
                  <c:v>0.89626441151521208</c:v>
                </c:pt>
                <c:pt idx="298">
                  <c:v>0.89477796958152245</c:v>
                </c:pt>
                <c:pt idx="299">
                  <c:v>0.89329889893005099</c:v>
                </c:pt>
                <c:pt idx="300">
                  <c:v>0.89182713883773568</c:v>
                </c:pt>
                <c:pt idx="301">
                  <c:v>0.89036262927952814</c:v>
                </c:pt>
                <c:pt idx="302">
                  <c:v>0.88890531091811087</c:v>
                </c:pt>
                <c:pt idx="303">
                  <c:v>0.88745512509379965</c:v>
                </c:pt>
                <c:pt idx="304">
                  <c:v>0.88601201381462658</c:v>
                </c:pt>
                <c:pt idx="305">
                  <c:v>0.88457591974659866</c:v>
                </c:pt>
                <c:pt idx="306">
                  <c:v>0.88314678620413156</c:v>
                </c:pt>
                <c:pt idx="307">
                  <c:v>0.88172455714065112</c:v>
                </c:pt>
                <c:pt idx="308">
                  <c:v>0.88030917713936174</c:v>
                </c:pt>
                <c:pt idx="309">
                  <c:v>0.87890059140417665</c:v>
                </c:pt>
                <c:pt idx="310">
                  <c:v>0.87749874575080811</c:v>
                </c:pt>
                <c:pt idx="311">
                  <c:v>0.87610358659801235</c:v>
                </c:pt>
                <c:pt idx="312">
                  <c:v>0.87471506095898843</c:v>
                </c:pt>
                <c:pt idx="313">
                  <c:v>0.87333311643292522</c:v>
                </c:pt>
                <c:pt idx="314">
                  <c:v>0.8719577011966958</c:v>
                </c:pt>
                <c:pt idx="315">
                  <c:v>0.87058876399669516</c:v>
                </c:pt>
                <c:pt idx="316">
                  <c:v>0.86922625414081822</c:v>
                </c:pt>
                <c:pt idx="317">
                  <c:v>0.86787012149057474</c:v>
                </c:pt>
                <c:pt idx="318">
                  <c:v>0.86652031645334149</c:v>
                </c:pt>
                <c:pt idx="319">
                  <c:v>0.86517678997474323</c:v>
                </c:pt>
                <c:pt idx="320">
                  <c:v>0.86383949353116651</c:v>
                </c:pt>
                <c:pt idx="321">
                  <c:v>0.86250837912239808</c:v>
                </c:pt>
                <c:pt idx="322">
                  <c:v>0.86118339926438836</c:v>
                </c:pt>
                <c:pt idx="323">
                  <c:v>0.8598645069821379</c:v>
                </c:pt>
                <c:pt idx="324">
                  <c:v>0.85855165580270065</c:v>
                </c:pt>
                <c:pt idx="325">
                  <c:v>0.85724479974830836</c:v>
                </c:pt>
                <c:pt idx="326">
                  <c:v>0.85594389332960508</c:v>
                </c:pt>
                <c:pt idx="327">
                  <c:v>0.8546488915389987</c:v>
                </c:pt>
                <c:pt idx="328">
                  <c:v>0.85335974984411933</c:v>
                </c:pt>
                <c:pt idx="329">
                  <c:v>0.85207642418138807</c:v>
                </c:pt>
                <c:pt idx="330">
                  <c:v>0.85079887094969109</c:v>
                </c:pt>
                <c:pt idx="331">
                  <c:v>0.84952704700415704</c:v>
                </c:pt>
                <c:pt idx="332">
                  <c:v>0.84826090965003809</c:v>
                </c:pt>
                <c:pt idx="333">
                  <c:v>0.84700041663668979</c:v>
                </c:pt>
                <c:pt idx="334">
                  <c:v>0.84574552615164877</c:v>
                </c:pt>
                <c:pt idx="335">
                  <c:v>0.84449619681480781</c:v>
                </c:pt>
                <c:pt idx="336">
                  <c:v>0.84325238767268496</c:v>
                </c:pt>
                <c:pt idx="337">
                  <c:v>0.84201405819278397</c:v>
                </c:pt>
                <c:pt idx="338">
                  <c:v>0.84078116825804761</c:v>
                </c:pt>
                <c:pt idx="339">
                  <c:v>0.83955367816139848</c:v>
                </c:pt>
                <c:pt idx="340">
                  <c:v>0.83833154860036774</c:v>
                </c:pt>
                <c:pt idx="341">
                  <c:v>0.8371147406718098</c:v>
                </c:pt>
                <c:pt idx="342">
                  <c:v>0.83590321586670124</c:v>
                </c:pt>
                <c:pt idx="343">
                  <c:v>0.83469693606502127</c:v>
                </c:pt>
                <c:pt idx="344">
                  <c:v>0.8334958635307147</c:v>
                </c:pt>
                <c:pt idx="345">
                  <c:v>0.83229996090673353</c:v>
                </c:pt>
                <c:pt idx="346">
                  <c:v>0.83110919121015647</c:v>
                </c:pt>
                <c:pt idx="347">
                  <c:v>0.8299235178273856</c:v>
                </c:pt>
                <c:pt idx="348">
                  <c:v>0.82874290450941779</c:v>
                </c:pt>
                <c:pt idx="349">
                  <c:v>0.82756731536719019</c:v>
                </c:pt>
                <c:pt idx="350">
                  <c:v>0.82639671486699773</c:v>
                </c:pt>
                <c:pt idx="351">
                  <c:v>0.8252310678259821</c:v>
                </c:pt>
                <c:pt idx="352">
                  <c:v>0.82407033940769037</c:v>
                </c:pt>
                <c:pt idx="353">
                  <c:v>0.82291449511770187</c:v>
                </c:pt>
                <c:pt idx="354">
                  <c:v>0.82176350079932381</c:v>
                </c:pt>
                <c:pt idx="355">
                  <c:v>0.82061732262934994</c:v>
                </c:pt>
                <c:pt idx="356">
                  <c:v>0.8194759271138875</c:v>
                </c:pt>
                <c:pt idx="357">
                  <c:v>0.81833928108424525</c:v>
                </c:pt>
                <c:pt idx="358">
                  <c:v>0.81720735169288583</c:v>
                </c:pt>
                <c:pt idx="359">
                  <c:v>0.8160801064094384</c:v>
                </c:pt>
                <c:pt idx="360">
                  <c:v>0.81495751301677199</c:v>
                </c:pt>
                <c:pt idx="361">
                  <c:v>0.81383953960712818</c:v>
                </c:pt>
                <c:pt idx="362">
                  <c:v>0.81272615457831199</c:v>
                </c:pt>
                <c:pt idx="363">
                  <c:v>0.81161732662993991</c:v>
                </c:pt>
                <c:pt idx="364">
                  <c:v>0.81051302475974407</c:v>
                </c:pt>
                <c:pt idx="365">
                  <c:v>0.80941321825993118</c:v>
                </c:pt>
                <c:pt idx="366">
                  <c:v>0.80831787671359634</c:v>
                </c:pt>
                <c:pt idx="367">
                  <c:v>0.8072269699911897</c:v>
                </c:pt>
                <c:pt idx="368">
                  <c:v>0.80614046824703589</c:v>
                </c:pt>
                <c:pt idx="369">
                  <c:v>0.80505834191590364</c:v>
                </c:pt>
                <c:pt idx="370">
                  <c:v>0.80398056170962762</c:v>
                </c:pt>
                <c:pt idx="371">
                  <c:v>0.80290709861377862</c:v>
                </c:pt>
                <c:pt idx="372">
                  <c:v>0.80183792388438291</c:v>
                </c:pt>
                <c:pt idx="373">
                  <c:v>0.8007730090446894</c:v>
                </c:pt>
                <c:pt idx="374">
                  <c:v>0.79971232588198427</c:v>
                </c:pt>
                <c:pt idx="375">
                  <c:v>0.79865584644445187</c:v>
                </c:pt>
                <c:pt idx="376">
                  <c:v>0.79760354303808001</c:v>
                </c:pt>
                <c:pt idx="377">
                  <c:v>0.79655538822361227</c:v>
                </c:pt>
                <c:pt idx="378">
                  <c:v>0.79551135481354129</c:v>
                </c:pt>
                <c:pt idx="379">
                  <c:v>0.79447141586914805</c:v>
                </c:pt>
                <c:pt idx="380">
                  <c:v>0.79343554469758182</c:v>
                </c:pt>
                <c:pt idx="381">
                  <c:v>0.79240371484898264</c:v>
                </c:pt>
                <c:pt idx="382">
                  <c:v>0.79137590011364489</c:v>
                </c:pt>
                <c:pt idx="383">
                  <c:v>0.79035207451922074</c:v>
                </c:pt>
                <c:pt idx="384">
                  <c:v>0.7893322123279638</c:v>
                </c:pt>
                <c:pt idx="385">
                  <c:v>0.7883162880340111</c:v>
                </c:pt>
                <c:pt idx="386">
                  <c:v>0.7873042763607051</c:v>
                </c:pt>
                <c:pt idx="387">
                  <c:v>0.78629615225795069</c:v>
                </c:pt>
                <c:pt idx="388">
                  <c:v>0.78529189089961204</c:v>
                </c:pt>
                <c:pt idx="389">
                  <c:v>0.7842914676809446</c:v>
                </c:pt>
                <c:pt idx="390">
                  <c:v>0.78329485821606282</c:v>
                </c:pt>
                <c:pt idx="391">
                  <c:v>0.78230203833544354</c:v>
                </c:pt>
                <c:pt idx="392">
                  <c:v>0.78131298408346461</c:v>
                </c:pt>
                <c:pt idx="393">
                  <c:v>0.7803276717159765</c:v>
                </c:pt>
                <c:pt idx="394">
                  <c:v>0.77934607769790865</c:v>
                </c:pt>
                <c:pt idx="395">
                  <c:v>0.7783681787009078</c:v>
                </c:pt>
                <c:pt idx="396">
                  <c:v>0.77739395160101021</c:v>
                </c:pt>
                <c:pt idx="397">
                  <c:v>0.77642337347634416</c:v>
                </c:pt>
                <c:pt idx="398">
                  <c:v>0.7754564216048655</c:v>
                </c:pt>
                <c:pt idx="399">
                  <c:v>0.77449307346212271</c:v>
                </c:pt>
                <c:pt idx="400">
                  <c:v>0.77353330671905385</c:v>
                </c:pt>
                <c:pt idx="401">
                  <c:v>0.77257709923981233</c:v>
                </c:pt>
                <c:pt idx="402">
                  <c:v>0.77162442907962314</c:v>
                </c:pt>
                <c:pt idx="403">
                  <c:v>0.77067527448266682</c:v>
                </c:pt>
                <c:pt idx="404">
                  <c:v>0.76972961387999295</c:v>
                </c:pt>
                <c:pt idx="405">
                  <c:v>0.76878742588746218</c:v>
                </c:pt>
                <c:pt idx="406">
                  <c:v>0.76784868930371419</c:v>
                </c:pt>
                <c:pt idx="407">
                  <c:v>0.7669133831081647</c:v>
                </c:pt>
                <c:pt idx="408">
                  <c:v>0.76598148645902819</c:v>
                </c:pt>
                <c:pt idx="409">
                  <c:v>0.76505297869136757</c:v>
                </c:pt>
                <c:pt idx="410">
                  <c:v>0.76412783931516859</c:v>
                </c:pt>
                <c:pt idx="411">
                  <c:v>0.76320604801344194</c:v>
                </c:pt>
                <c:pt idx="412">
                  <c:v>0.76228758464034818</c:v>
                </c:pt>
                <c:pt idx="413">
                  <c:v>0.76137242921934956</c:v>
                </c:pt>
                <c:pt idx="414">
                  <c:v>0.76046056194138389</c:v>
                </c:pt>
                <c:pt idx="415">
                  <c:v>0.75955196316306428</c:v>
                </c:pt>
                <c:pt idx="416">
                  <c:v>0.75864661340490258</c:v>
                </c:pt>
                <c:pt idx="417">
                  <c:v>0.75774449334955374</c:v>
                </c:pt>
                <c:pt idx="418">
                  <c:v>0.75684558384008582</c:v>
                </c:pt>
                <c:pt idx="419">
                  <c:v>0.75594986587827118</c:v>
                </c:pt>
                <c:pt idx="420">
                  <c:v>0.75505732062289954</c:v>
                </c:pt>
                <c:pt idx="421">
                  <c:v>0.75416792938811417</c:v>
                </c:pt>
                <c:pt idx="422">
                  <c:v>0.75328167364176801</c:v>
                </c:pt>
                <c:pt idx="423">
                  <c:v>0.75239853500380272</c:v>
                </c:pt>
                <c:pt idx="424">
                  <c:v>0.75151849524464664</c:v>
                </c:pt>
                <c:pt idx="425">
                  <c:v>0.75064153628363517</c:v>
                </c:pt>
                <c:pt idx="426">
                  <c:v>0.74976764018745023</c:v>
                </c:pt>
                <c:pt idx="427">
                  <c:v>0.74889678916857982</c:v>
                </c:pt>
                <c:pt idx="428">
                  <c:v>0.74802896558379806</c:v>
                </c:pt>
                <c:pt idx="429">
                  <c:v>0.7471641519326625</c:v>
                </c:pt>
                <c:pt idx="430">
                  <c:v>0.74630233085603359</c:v>
                </c:pt>
                <c:pt idx="431">
                  <c:v>0.74544348513460967</c:v>
                </c:pt>
                <c:pt idx="432">
                  <c:v>0.74458759768748306</c:v>
                </c:pt>
                <c:pt idx="433">
                  <c:v>0.74373465157071261</c:v>
                </c:pt>
                <c:pt idx="434">
                  <c:v>0.74288462997591498</c:v>
                </c:pt>
                <c:pt idx="435">
                  <c:v>0.74203751622887371</c:v>
                </c:pt>
                <c:pt idx="436">
                  <c:v>0.74119329378816501</c:v>
                </c:pt>
                <c:pt idx="437">
                  <c:v>0.74035194624380152</c:v>
                </c:pt>
                <c:pt idx="438">
                  <c:v>0.73951345731589213</c:v>
                </c:pt>
                <c:pt idx="439">
                  <c:v>0.73867781085331918</c:v>
                </c:pt>
                <c:pt idx="440">
                  <c:v>0.73784499083243238</c:v>
                </c:pt>
                <c:pt idx="441">
                  <c:v>0.73701498135575694</c:v>
                </c:pt>
                <c:pt idx="442">
                  <c:v>0.73618776665072028</c:v>
                </c:pt>
                <c:pt idx="443">
                  <c:v>0.73536333106839247</c:v>
                </c:pt>
                <c:pt idx="444">
                  <c:v>0.734541659082243</c:v>
                </c:pt>
                <c:pt idx="445">
                  <c:v>0.73372273528691279</c:v>
                </c:pt>
                <c:pt idx="446">
                  <c:v>0.73290654439700076</c:v>
                </c:pt>
                <c:pt idx="447">
                  <c:v>0.73209307124586598</c:v>
                </c:pt>
                <c:pt idx="448">
                  <c:v>0.73128230078444345</c:v>
                </c:pt>
                <c:pt idx="449">
                  <c:v>0.73047421808007529</c:v>
                </c:pt>
                <c:pt idx="450">
                  <c:v>0.72966880831535486</c:v>
                </c:pt>
                <c:pt idx="451">
                  <c:v>0.72886605678698702</c:v>
                </c:pt>
                <c:pt idx="452">
                  <c:v>0.72806594890465859</c:v>
                </c:pt>
                <c:pt idx="453">
                  <c:v>0.72726847018992669</c:v>
                </c:pt>
                <c:pt idx="454">
                  <c:v>0.72647360627511703</c:v>
                </c:pt>
                <c:pt idx="455">
                  <c:v>0.7256813429022374</c:v>
                </c:pt>
                <c:pt idx="456">
                  <c:v>0.72489166592190291</c:v>
                </c:pt>
                <c:pt idx="457">
                  <c:v>0.72410456129227485</c:v>
                </c:pt>
                <c:pt idx="458">
                  <c:v>0.72332001507801236</c:v>
                </c:pt>
                <c:pt idx="459">
                  <c:v>0.72253801344923563</c:v>
                </c:pt>
                <c:pt idx="460">
                  <c:v>0.72175854268050232</c:v>
                </c:pt>
                <c:pt idx="461">
                  <c:v>0.72098158914979549</c:v>
                </c:pt>
                <c:pt idx="462">
                  <c:v>0.72020713933752378</c:v>
                </c:pt>
                <c:pt idx="463">
                  <c:v>0.71943517982553395</c:v>
                </c:pt>
                <c:pt idx="464">
                  <c:v>0.71866569729613317</c:v>
                </c:pt>
                <c:pt idx="465">
                  <c:v>0.71789867853112543</c:v>
                </c:pt>
                <c:pt idx="466">
                  <c:v>0.71713411041085684</c:v>
                </c:pt>
                <c:pt idx="467">
                  <c:v>0.71637197991327339</c:v>
                </c:pt>
                <c:pt idx="468">
                  <c:v>0.71561227411298989</c:v>
                </c:pt>
                <c:pt idx="469">
                  <c:v>0.71485498018036842</c:v>
                </c:pt>
                <c:pt idx="470">
                  <c:v>0.71410008538060921</c:v>
                </c:pt>
                <c:pt idx="471">
                  <c:v>0.71334757707285068</c:v>
                </c:pt>
                <c:pt idx="472">
                  <c:v>0.71259744270927994</c:v>
                </c:pt>
                <c:pt idx="473">
                  <c:v>0.71184966983425535</c:v>
                </c:pt>
                <c:pt idx="474">
                  <c:v>0.7111042460834367</c:v>
                </c:pt>
                <c:pt idx="475">
                  <c:v>0.71036115918292686</c:v>
                </c:pt>
                <c:pt idx="476">
                  <c:v>0.70962039694842305</c:v>
                </c:pt>
                <c:pt idx="477">
                  <c:v>0.7088819472843777</c:v>
                </c:pt>
                <c:pt idx="478">
                  <c:v>0.70814579818316892</c:v>
                </c:pt>
                <c:pt idx="479">
                  <c:v>0.70741193772428057</c:v>
                </c:pt>
                <c:pt idx="480">
                  <c:v>0.70668035407349106</c:v>
                </c:pt>
                <c:pt idx="481">
                  <c:v>0.70595103548207228</c:v>
                </c:pt>
                <c:pt idx="482">
                  <c:v>0.70522397028599704</c:v>
                </c:pt>
                <c:pt idx="483">
                  <c:v>0.70449914690515536</c:v>
                </c:pt>
                <c:pt idx="484">
                  <c:v>0.70377655384258042</c:v>
                </c:pt>
                <c:pt idx="485">
                  <c:v>0.7030561796836815</c:v>
                </c:pt>
                <c:pt idx="486">
                  <c:v>0.70233801309548816</c:v>
                </c:pt>
                <c:pt idx="487">
                  <c:v>0.70162204282589979</c:v>
                </c:pt>
                <c:pt idx="488">
                  <c:v>0.70090825770294674</c:v>
                </c:pt>
                <c:pt idx="489">
                  <c:v>0.70019664663405656</c:v>
                </c:pt>
                <c:pt idx="490">
                  <c:v>0.69948719860533137</c:v>
                </c:pt>
                <c:pt idx="491">
                  <c:v>0.69877990268083123</c:v>
                </c:pt>
                <c:pt idx="492">
                  <c:v>0.69807474800186586</c:v>
                </c:pt>
                <c:pt idx="493">
                  <c:v>0.69737172378629497</c:v>
                </c:pt>
                <c:pt idx="494">
                  <c:v>0.6966708193278357</c:v>
                </c:pt>
                <c:pt idx="495">
                  <c:v>0.69597202399537772</c:v>
                </c:pt>
                <c:pt idx="496">
                  <c:v>0.6952753272323059</c:v>
                </c:pt>
                <c:pt idx="497">
                  <c:v>0.6945807185558307</c:v>
                </c:pt>
                <c:pt idx="498">
                  <c:v>0.69388818755632542</c:v>
                </c:pt>
                <c:pt idx="499">
                  <c:v>0.69319772389667156</c:v>
                </c:pt>
                <c:pt idx="500">
                  <c:v>0.6925093173116097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B0C-4DE0-8362-757B9895D647}"/>
            </c:ext>
          </c:extLst>
        </c:ser>
        <c:ser>
          <c:idx val="3"/>
          <c:order val="3"/>
          <c:tx>
            <c:strRef>
              <c:f>'Performance Curves of ETVs'!$J$13</c:f>
              <c:strCache>
                <c:ptCount val="1"/>
                <c:pt idx="0">
                  <c:v>Dawn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Curves of ETVs'!$C$17:$C$517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'Performance Curves of ETVs'!$K$17:$K$517</c:f>
              <c:numCache>
                <c:formatCode>0.000</c:formatCode>
                <c:ptCount val="501"/>
                <c:pt idx="0">
                  <c:v>13.064039525375183</c:v>
                </c:pt>
                <c:pt idx="1">
                  <c:v>12.309988559128836</c:v>
                </c:pt>
                <c:pt idx="2">
                  <c:v>11.673047168078822</c:v>
                </c:pt>
                <c:pt idx="3">
                  <c:v>11.12573617544855</c:v>
                </c:pt>
                <c:pt idx="4">
                  <c:v>10.648831345066812</c:v>
                </c:pt>
                <c:pt idx="5">
                  <c:v>10.228426286242756</c:v>
                </c:pt>
                <c:pt idx="6">
                  <c:v>9.854179270727311</c:v>
                </c:pt>
                <c:pt idx="7">
                  <c:v>9.5182183835795513</c:v>
                </c:pt>
                <c:pt idx="8">
                  <c:v>9.2144314775220639</c:v>
                </c:pt>
                <c:pt idx="9">
                  <c:v>8.9379906731578078</c:v>
                </c:pt>
                <c:pt idx="10">
                  <c:v>8.6850250182981057</c:v>
                </c:pt>
                <c:pt idx="11">
                  <c:v>8.4523896675632244</c:v>
                </c:pt>
                <c:pt idx="12">
                  <c:v>8.2374996555779205</c:v>
                </c:pt>
                <c:pt idx="13">
                  <c:v>8.0382079334512984</c:v>
                </c:pt>
                <c:pt idx="14">
                  <c:v>7.8527143810825759</c:v>
                </c:pt>
                <c:pt idx="15">
                  <c:v>7.6794969074548671</c:v>
                </c:pt>
                <c:pt idx="16">
                  <c:v>7.5172585693932898</c:v>
                </c:pt>
                <c:pt idx="17">
                  <c:v>7.3648864857585519</c:v>
                </c:pt>
                <c:pt idx="18">
                  <c:v>7.2214195586736878</c:v>
                </c:pt>
                <c:pt idx="19">
                  <c:v>7.0860228542563215</c:v>
                </c:pt>
                <c:pt idx="20">
                  <c:v>6.9579670777340397</c:v>
                </c:pt>
                <c:pt idx="21">
                  <c:v>6.8366119874571432</c:v>
                </c:pt>
                <c:pt idx="22">
                  <c:v>6.7213928845429702</c:v>
                </c:pt>
                <c:pt idx="23">
                  <c:v>6.6118095260789707</c:v>
                </c:pt>
                <c:pt idx="24">
                  <c:v>6.5074169642960387</c:v>
                </c:pt>
                <c:pt idx="25">
                  <c:v>6.4078179283972734</c:v>
                </c:pt>
                <c:pt idx="26">
                  <c:v>6.3126564511409882</c:v>
                </c:pt>
                <c:pt idx="27">
                  <c:v>6.2216125067417751</c:v>
                </c:pt>
                <c:pt idx="28">
                  <c:v>6.1343974757512418</c:v>
                </c:pt>
                <c:pt idx="29">
                  <c:v>6.0507502902932755</c:v>
                </c:pt>
                <c:pt idx="30">
                  <c:v>5.970434142229549</c:v>
                </c:pt>
                <c:pt idx="31">
                  <c:v>5.8932336596112327</c:v>
                </c:pt>
                <c:pt idx="32">
                  <c:v>5.8189524746707484</c:v>
                </c:pt>
                <c:pt idx="33">
                  <c:v>5.7474111207636005</c:v>
                </c:pt>
                <c:pt idx="34">
                  <c:v>5.6784452069381066</c:v>
                </c:pt>
                <c:pt idx="35">
                  <c:v>5.611903827833614</c:v>
                </c:pt>
                <c:pt idx="36">
                  <c:v>5.5476481738738173</c:v>
                </c:pt>
                <c:pt idx="37">
                  <c:v>5.4855503126050165</c:v>
                </c:pt>
                <c:pt idx="38">
                  <c:v>5.4254921168170993</c:v>
                </c:pt>
                <c:pt idx="39">
                  <c:v>5.3673643190008171</c:v>
                </c:pt>
                <c:pt idx="40">
                  <c:v>5.3110656749123288</c:v>
                </c:pt>
                <c:pt idx="41">
                  <c:v>5.2565022216714157</c:v>
                </c:pt>
                <c:pt idx="42">
                  <c:v>5.2035866180206414</c:v>
                </c:pt>
                <c:pt idx="43">
                  <c:v>5.1522375562044056</c:v>
                </c:pt>
                <c:pt idx="44">
                  <c:v>5.1023792364571028</c:v>
                </c:pt>
                <c:pt idx="45">
                  <c:v>5.0539408963728638</c:v>
                </c:pt>
                <c:pt idx="46">
                  <c:v>5.0068563885093793</c:v>
                </c:pt>
                <c:pt idx="47">
                  <c:v>4.9610638004903711</c:v>
                </c:pt>
                <c:pt idx="48">
                  <c:v>4.9165051126440558</c:v>
                </c:pt>
                <c:pt idx="49">
                  <c:v>4.8731258888718036</c:v>
                </c:pt>
                <c:pt idx="50">
                  <c:v>4.8308749970012519</c:v>
                </c:pt>
                <c:pt idx="51">
                  <c:v>4.7897043553569816</c:v>
                </c:pt>
                <c:pt idx="52">
                  <c:v>4.7495687026925628</c:v>
                </c:pt>
                <c:pt idx="53">
                  <c:v>4.7104253889808652</c:v>
                </c:pt>
                <c:pt idx="54">
                  <c:v>4.6722341848640045</c:v>
                </c:pt>
                <c:pt idx="55">
                  <c:v>4.6349571078274066</c:v>
                </c:pt>
                <c:pt idx="56">
                  <c:v>4.5985582633905135</c:v>
                </c:pt>
                <c:pt idx="57">
                  <c:v>4.5630036998046837</c:v>
                </c:pt>
                <c:pt idx="58">
                  <c:v>4.5282612749212454</c:v>
                </c:pt>
                <c:pt idx="59">
                  <c:v>4.4943005340430879</c:v>
                </c:pt>
                <c:pt idx="60">
                  <c:v>4.4610925977046891</c:v>
                </c:pt>
                <c:pt idx="61">
                  <c:v>4.4286100584407411</c:v>
                </c:pt>
                <c:pt idx="62">
                  <c:v>4.3968268857047086</c:v>
                </c:pt>
                <c:pt idx="63">
                  <c:v>4.3657183381876541</c:v>
                </c:pt>
                <c:pt idx="64">
                  <c:v>4.3352608828661499</c:v>
                </c:pt>
                <c:pt idx="65">
                  <c:v>4.3054321201773327</c:v>
                </c:pt>
                <c:pt idx="66">
                  <c:v>4.2762107147804818</c:v>
                </c:pt>
                <c:pt idx="67">
                  <c:v>4.2475763314187756</c:v>
                </c:pt>
                <c:pt idx="68">
                  <c:v>4.2195095754430989</c:v>
                </c:pt>
                <c:pt idx="69">
                  <c:v>4.1919919376026442</c:v>
                </c:pt>
                <c:pt idx="70">
                  <c:v>4.1650057427452074</c:v>
                </c:pt>
                <c:pt idx="71">
                  <c:v>4.1385341021041144</c:v>
                </c:pt>
                <c:pt idx="72">
                  <c:v>4.1125608688791679</c:v>
                </c:pt>
                <c:pt idx="73">
                  <c:v>4.0870705968461678</c:v>
                </c:pt>
                <c:pt idx="74">
                  <c:v>4.0620485017539494</c:v>
                </c:pt>
                <c:pt idx="75">
                  <c:v>4.0374804252897754</c:v>
                </c:pt>
                <c:pt idx="76">
                  <c:v>4.013352801413534</c:v>
                </c:pt>
                <c:pt idx="77">
                  <c:v>3.9896526248788824</c:v>
                </c:pt>
                <c:pt idx="78">
                  <c:v>3.9663674217754155</c:v>
                </c:pt>
                <c:pt idx="79">
                  <c:v>3.9434852219402625</c:v>
                </c:pt>
                <c:pt idx="80">
                  <c:v>3.9209945331005156</c:v>
                </c:pt>
                <c:pt idx="81">
                  <c:v>3.8988843166196032</c:v>
                </c:pt>
                <c:pt idx="82">
                  <c:v>3.877143964731335</c:v>
                </c:pt>
                <c:pt idx="83">
                  <c:v>3.8557632791549641</c:v>
                </c:pt>
                <c:pt idx="84">
                  <c:v>3.8347324509933451</c:v>
                </c:pt>
                <c:pt idx="85">
                  <c:v>3.8140420418241798</c:v>
                </c:pt>
                <c:pt idx="86">
                  <c:v>3.7936829659015614</c:v>
                </c:pt>
                <c:pt idx="87">
                  <c:v>3.7736464733915787</c:v>
                </c:pt>
                <c:pt idx="88">
                  <c:v>3.7539241345717214</c:v>
                </c:pt>
                <c:pt idx="89">
                  <c:v>3.7345078249292851</c:v>
                </c:pt>
                <c:pt idx="90">
                  <c:v>3.7153897110989336</c:v>
                </c:pt>
                <c:pt idx="91">
                  <c:v>3.6965622375841516</c:v>
                </c:pt>
                <c:pt idx="92">
                  <c:v>3.6780181142114468</c:v>
                </c:pt>
                <c:pt idx="93">
                  <c:v>3.6597503042700046</c:v>
                </c:pt>
                <c:pt idx="94">
                  <c:v>3.6417520132929622</c:v>
                </c:pt>
                <c:pt idx="95">
                  <c:v>3.6240166784396797</c:v>
                </c:pt>
                <c:pt idx="96">
                  <c:v>3.6065379584413311</c:v>
                </c:pt>
                <c:pt idx="97">
                  <c:v>3.5893097240748277</c:v>
                </c:pt>
                <c:pt idx="98">
                  <c:v>3.5723260491325721</c:v>
                </c:pt>
                <c:pt idx="99">
                  <c:v>3.5555812018578368</c:v>
                </c:pt>
                <c:pt idx="100">
                  <c:v>3.5390696368176453</c:v>
                </c:pt>
                <c:pt idx="101">
                  <c:v>3.5227859871869982</c:v>
                </c:pt>
                <c:pt idx="102">
                  <c:v>3.5067250574200504</c:v>
                </c:pt>
                <c:pt idx="103">
                  <c:v>3.490881816285528</c:v>
                </c:pt>
                <c:pt idx="104">
                  <c:v>3.475251390245166</c:v>
                </c:pt>
                <c:pt idx="105">
                  <c:v>3.4598290571553911</c:v>
                </c:pt>
                <c:pt idx="106">
                  <c:v>3.4446102402737573</c:v>
                </c:pt>
                <c:pt idx="107">
                  <c:v>3.4295905025528621</c:v>
                </c:pt>
                <c:pt idx="108">
                  <c:v>3.4147655412055844</c:v>
                </c:pt>
                <c:pt idx="109">
                  <c:v>3.4001311825265335</c:v>
                </c:pt>
                <c:pt idx="110">
                  <c:v>3.3856833769555554</c:v>
                </c:pt>
                <c:pt idx="111">
                  <c:v>3.3714181943700274</c:v>
                </c:pt>
                <c:pt idx="112">
                  <c:v>3.3573318195935289</c:v>
                </c:pt>
                <c:pt idx="113">
                  <c:v>3.3434205481092234</c:v>
                </c:pt>
                <c:pt idx="114">
                  <c:v>3.3296807819670171</c:v>
                </c:pt>
                <c:pt idx="115">
                  <c:v>3.3161090258742254</c:v>
                </c:pt>
                <c:pt idx="116">
                  <c:v>3.3027018834601067</c:v>
                </c:pt>
                <c:pt idx="117">
                  <c:v>3.2894560537051909</c:v>
                </c:pt>
                <c:pt idx="118">
                  <c:v>3.2763683275268836</c:v>
                </c:pt>
                <c:pt idx="119">
                  <c:v>3.2634355845133283</c:v>
                </c:pt>
                <c:pt idx="120">
                  <c:v>3.2506547897979705</c:v>
                </c:pt>
                <c:pt idx="121">
                  <c:v>3.2380229910677247</c:v>
                </c:pt>
                <c:pt idx="122">
                  <c:v>3.225537315698046</c:v>
                </c:pt>
                <c:pt idx="123">
                  <c:v>3.2131949680085787</c:v>
                </c:pt>
                <c:pt idx="124">
                  <c:v>3.2009932266334569</c:v>
                </c:pt>
                <c:pt idx="125">
                  <c:v>3.1889294420006133</c:v>
                </c:pt>
                <c:pt idx="126">
                  <c:v>3.1770010339148116</c:v>
                </c:pt>
                <c:pt idx="127">
                  <c:v>3.1652054892393862</c:v>
                </c:pt>
                <c:pt idx="128">
                  <c:v>3.1535403596719687</c:v>
                </c:pt>
                <c:pt idx="129">
                  <c:v>3.1420032596097274</c:v>
                </c:pt>
                <c:pt idx="130">
                  <c:v>3.130591864099888</c:v>
                </c:pt>
                <c:pt idx="131">
                  <c:v>3.1193039068715467</c:v>
                </c:pt>
                <c:pt idx="132">
                  <c:v>3.10813717844499</c:v>
                </c:pt>
                <c:pt idx="133">
                  <c:v>3.0970895243149354</c:v>
                </c:pt>
                <c:pt idx="134">
                  <c:v>3.0861588432043039</c:v>
                </c:pt>
                <c:pt idx="135">
                  <c:v>3.0753430853853172</c:v>
                </c:pt>
                <c:pt idx="136">
                  <c:v>3.0646402510648585</c:v>
                </c:pt>
                <c:pt idx="137">
                  <c:v>3.0540483888312293</c:v>
                </c:pt>
                <c:pt idx="138">
                  <c:v>3.0435655941595412</c:v>
                </c:pt>
                <c:pt idx="139">
                  <c:v>3.0331900079731651</c:v>
                </c:pt>
                <c:pt idx="140">
                  <c:v>3.0229198152587529</c:v>
                </c:pt>
                <c:pt idx="141">
                  <c:v>3.0127532437325004</c:v>
                </c:pt>
                <c:pt idx="142">
                  <c:v>3.0026885625554209</c:v>
                </c:pt>
                <c:pt idx="143">
                  <c:v>2.9927240810955178</c:v>
                </c:pt>
                <c:pt idx="144">
                  <c:v>2.9828581477348415</c:v>
                </c:pt>
                <c:pt idx="145">
                  <c:v>2.9730891487195295</c:v>
                </c:pt>
                <c:pt idx="146">
                  <c:v>2.963415507050998</c:v>
                </c:pt>
                <c:pt idx="147">
                  <c:v>2.9538356814165678</c:v>
                </c:pt>
                <c:pt idx="148">
                  <c:v>2.9443481651578702</c:v>
                </c:pt>
                <c:pt idx="149">
                  <c:v>2.9349514852754708</c:v>
                </c:pt>
                <c:pt idx="150">
                  <c:v>2.9256442014682116</c:v>
                </c:pt>
                <c:pt idx="151">
                  <c:v>2.9164249052058544</c:v>
                </c:pt>
                <c:pt idx="152">
                  <c:v>2.9072922188336721</c:v>
                </c:pt>
                <c:pt idx="153">
                  <c:v>2.8982447947076828</c:v>
                </c:pt>
                <c:pt idx="154">
                  <c:v>2.8892813143593168</c:v>
                </c:pt>
                <c:pt idx="155">
                  <c:v>2.8804004876883096</c:v>
                </c:pt>
                <c:pt idx="156">
                  <c:v>2.8716010521827351</c:v>
                </c:pt>
                <c:pt idx="157">
                  <c:v>2.8628817721650801</c:v>
                </c:pt>
                <c:pt idx="158">
                  <c:v>2.8542414380633478</c:v>
                </c:pt>
                <c:pt idx="159">
                  <c:v>2.8456788657062178</c:v>
                </c:pt>
                <c:pt idx="160">
                  <c:v>2.8371928956413286</c:v>
                </c:pt>
                <c:pt idx="161">
                  <c:v>2.8287823924757856</c:v>
                </c:pt>
                <c:pt idx="162">
                  <c:v>2.8204462442380471</c:v>
                </c:pt>
                <c:pt idx="163">
                  <c:v>2.8121833617603813</c:v>
                </c:pt>
                <c:pt idx="164">
                  <c:v>2.8039926780810975</c:v>
                </c:pt>
                <c:pt idx="165">
                  <c:v>2.7958731478658287</c:v>
                </c:pt>
                <c:pt idx="166">
                  <c:v>2.7878237468471339</c:v>
                </c:pt>
                <c:pt idx="167">
                  <c:v>2.7798434712817515</c:v>
                </c:pt>
                <c:pt idx="168">
                  <c:v>2.7719313374248431</c:v>
                </c:pt>
                <c:pt idx="169">
                  <c:v>2.7640863810206051</c:v>
                </c:pt>
                <c:pt idx="170">
                  <c:v>2.7563076568086493</c:v>
                </c:pt>
                <c:pt idx="171">
                  <c:v>2.7485942380455808</c:v>
                </c:pt>
                <c:pt idx="172">
                  <c:v>2.7409452160412173</c:v>
                </c:pt>
                <c:pt idx="173">
                  <c:v>2.7333596997089313</c:v>
                </c:pt>
                <c:pt idx="174">
                  <c:v>2.7258368151296022</c:v>
                </c:pt>
                <c:pt idx="175">
                  <c:v>2.7183757051286999</c:v>
                </c:pt>
                <c:pt idx="176">
                  <c:v>2.7109755288660313</c:v>
                </c:pt>
                <c:pt idx="177">
                  <c:v>2.7036354614377052</c:v>
                </c:pt>
                <c:pt idx="178">
                  <c:v>2.6963546934898912</c:v>
                </c:pt>
                <c:pt idx="179">
                  <c:v>2.6891324308439528</c:v>
                </c:pt>
                <c:pt idx="180">
                  <c:v>2.6819678941325735</c:v>
                </c:pt>
                <c:pt idx="181">
                  <c:v>2.6748603184464859</c:v>
                </c:pt>
                <c:pt idx="182">
                  <c:v>2.6678089529914439</c:v>
                </c:pt>
                <c:pt idx="183">
                  <c:v>2.6608130607550975</c:v>
                </c:pt>
                <c:pt idx="184">
                  <c:v>2.6538719181834161</c:v>
                </c:pt>
                <c:pt idx="185">
                  <c:v>2.6469848148663577</c:v>
                </c:pt>
                <c:pt idx="186">
                  <c:v>2.6401510532324592</c:v>
                </c:pt>
                <c:pt idx="187">
                  <c:v>2.6333699482520578</c:v>
                </c:pt>
                <c:pt idx="188">
                  <c:v>2.6266408271488544</c:v>
                </c:pt>
                <c:pt idx="189">
                  <c:v>2.6199630291195439</c:v>
                </c:pt>
                <c:pt idx="190">
                  <c:v>2.6133359050612439</c:v>
                </c:pt>
                <c:pt idx="191">
                  <c:v>2.6067588173064733</c:v>
                </c:pt>
                <c:pt idx="192">
                  <c:v>2.6002311393654267</c:v>
                </c:pt>
                <c:pt idx="193">
                  <c:v>2.5937522556753181</c:v>
                </c:pt>
                <c:pt idx="194">
                  <c:v>2.5873215613565534</c:v>
                </c:pt>
                <c:pt idx="195">
                  <c:v>2.5809384619755287</c:v>
                </c:pt>
                <c:pt idx="196">
                  <c:v>2.5746023733138252</c:v>
                </c:pt>
                <c:pt idx="197">
                  <c:v>2.5683127211436125</c:v>
                </c:pt>
                <c:pt idx="198">
                  <c:v>2.5620689410090574</c:v>
                </c:pt>
                <c:pt idx="199">
                  <c:v>2.5558704780135448</c:v>
                </c:pt>
                <c:pt idx="200">
                  <c:v>2.5497167866125441</c:v>
                </c:pt>
                <c:pt idx="201">
                  <c:v>2.5436073304119229</c:v>
                </c:pt>
                <c:pt idx="202">
                  <c:v>2.5375415819715608</c:v>
                </c:pt>
                <c:pt idx="203">
                  <c:v>2.5315190226140878</c:v>
                </c:pt>
                <c:pt idx="204">
                  <c:v>2.5255391422385864</c:v>
                </c:pt>
                <c:pt idx="205">
                  <c:v>2.5196014391391239</c:v>
                </c:pt>
                <c:pt idx="206">
                  <c:v>2.5137054198279438</c:v>
                </c:pt>
                <c:pt idx="207">
                  <c:v>2.5078505988631932</c:v>
                </c:pt>
                <c:pt idx="208">
                  <c:v>2.5020364986810444</c:v>
                </c:pt>
                <c:pt idx="209">
                  <c:v>2.4962626494320741</c:v>
                </c:pt>
                <c:pt idx="210">
                  <c:v>2.4905285888217783</c:v>
                </c:pt>
                <c:pt idx="211">
                  <c:v>2.484833861955102</c:v>
                </c:pt>
                <c:pt idx="212">
                  <c:v>2.4791780211848562</c:v>
                </c:pt>
                <c:pt idx="213">
                  <c:v>2.4735606259639176</c:v>
                </c:pt>
                <c:pt idx="214">
                  <c:v>2.4679812427010908</c:v>
                </c:pt>
                <c:pt idx="215">
                  <c:v>2.4624394446205353</c:v>
                </c:pt>
                <c:pt idx="216">
                  <c:v>2.456934811624647</c:v>
                </c:pt>
                <c:pt idx="217">
                  <c:v>2.4514669301602967</c:v>
                </c:pt>
                <c:pt idx="218">
                  <c:v>2.4460353930883278</c:v>
                </c:pt>
                <c:pt idx="219">
                  <c:v>2.440639799556223</c:v>
                </c:pt>
                <c:pt idx="220">
                  <c:v>2.4352797548738416</c:v>
                </c:pt>
                <c:pt idx="221">
                  <c:v>2.4299548703921565</c:v>
                </c:pt>
                <c:pt idx="222">
                  <c:v>2.4246647633848801</c:v>
                </c:pt>
                <c:pt idx="223">
                  <c:v>2.4194090569329272</c:v>
                </c:pt>
                <c:pt idx="224">
                  <c:v>2.4141873798116102</c:v>
                </c:pt>
                <c:pt idx="225">
                  <c:v>2.4089993663805074</c:v>
                </c:pt>
                <c:pt idx="226">
                  <c:v>2.4038446564759197</c:v>
                </c:pt>
                <c:pt idx="227">
                  <c:v>2.3987228953058493</c:v>
                </c:pt>
                <c:pt idx="228">
                  <c:v>2.393633733347432</c:v>
                </c:pt>
                <c:pt idx="229">
                  <c:v>2.3885768262467457</c:v>
                </c:pt>
                <c:pt idx="230">
                  <c:v>2.3835518347209472</c:v>
                </c:pt>
                <c:pt idx="231">
                  <c:v>2.3785584244626548</c:v>
                </c:pt>
                <c:pt idx="232">
                  <c:v>2.3735962660465328</c:v>
                </c:pt>
                <c:pt idx="233">
                  <c:v>2.3686650348380063</c:v>
                </c:pt>
                <c:pt idx="234">
                  <c:v>2.363764410904055</c:v>
                </c:pt>
                <c:pt idx="235">
                  <c:v>2.3588940789260282</c:v>
                </c:pt>
                <c:pt idx="236">
                  <c:v>2.3540537281144283</c:v>
                </c:pt>
                <c:pt idx="237">
                  <c:v>2.3492430521256114</c:v>
                </c:pt>
                <c:pt idx="238">
                  <c:v>2.3444617489803479</c:v>
                </c:pt>
                <c:pt idx="239">
                  <c:v>2.3397095209842051</c:v>
                </c:pt>
                <c:pt idx="240">
                  <c:v>2.3349860746496933</c:v>
                </c:pt>
                <c:pt idx="241">
                  <c:v>2.3302911206201369</c:v>
                </c:pt>
                <c:pt idx="242">
                  <c:v>2.3256243735952205</c:v>
                </c:pt>
                <c:pt idx="243">
                  <c:v>2.3209855522581671</c:v>
                </c:pt>
                <c:pt idx="244">
                  <c:v>2.3163743792045151</c:v>
                </c:pt>
                <c:pt idx="245">
                  <c:v>2.3117905808724357</c:v>
                </c:pt>
                <c:pt idx="246">
                  <c:v>2.3072338874745681</c:v>
                </c:pt>
                <c:pt idx="247">
                  <c:v>2.3027040329313246</c:v>
                </c:pt>
                <c:pt idx="248">
                  <c:v>2.2982007548056296</c:v>
                </c:pt>
                <c:pt idx="249">
                  <c:v>2.2937237942390598</c:v>
                </c:pt>
                <c:pt idx="250">
                  <c:v>2.2892728958893431</c:v>
                </c:pt>
                <c:pt idx="251">
                  <c:v>2.2848478078691925</c:v>
                </c:pt>
                <c:pt idx="252">
                  <c:v>2.2804482816864278</c:v>
                </c:pt>
                <c:pt idx="253">
                  <c:v>2.2760740721853687</c:v>
                </c:pt>
                <c:pt idx="254">
                  <c:v>2.2717249374894544</c:v>
                </c:pt>
                <c:pt idx="255">
                  <c:v>2.2674006389450665</c:v>
                </c:pt>
                <c:pt idx="256">
                  <c:v>2.263100941066523</c:v>
                </c:pt>
                <c:pt idx="257">
                  <c:v>2.2588256114822163</c:v>
                </c:pt>
                <c:pt idx="258">
                  <c:v>2.2545744208818674</c:v>
                </c:pt>
                <c:pt idx="259">
                  <c:v>2.2503471429648636</c:v>
                </c:pt>
                <c:pt idx="260">
                  <c:v>2.2461435543896626</c:v>
                </c:pt>
                <c:pt idx="261">
                  <c:v>2.241963434724231</c:v>
                </c:pt>
                <c:pt idx="262">
                  <c:v>2.2378065663974889</c:v>
                </c:pt>
                <c:pt idx="263">
                  <c:v>2.2336727346517509</c:v>
                </c:pt>
                <c:pt idx="264">
                  <c:v>2.229561727496121</c:v>
                </c:pt>
                <c:pt idx="265">
                  <c:v>2.2254733356608298</c:v>
                </c:pt>
                <c:pt idx="266">
                  <c:v>2.221407352552494</c:v>
                </c:pt>
                <c:pt idx="267">
                  <c:v>2.2173635742102658</c:v>
                </c:pt>
                <c:pt idx="268">
                  <c:v>2.2133417992628583</c:v>
                </c:pt>
                <c:pt idx="269">
                  <c:v>2.2093418288864304</c:v>
                </c:pt>
                <c:pt idx="270">
                  <c:v>2.2053634667632993</c:v>
                </c:pt>
                <c:pt idx="271">
                  <c:v>2.2014065190414707</c:v>
                </c:pt>
                <c:pt idx="272">
                  <c:v>2.1974707942949658</c:v>
                </c:pt>
                <c:pt idx="273">
                  <c:v>2.1935561034849242</c:v>
                </c:pt>
                <c:pt idx="274">
                  <c:v>2.1896622599214668</c:v>
                </c:pt>
                <c:pt idx="275">
                  <c:v>2.1857890792263017</c:v>
                </c:pt>
                <c:pt idx="276">
                  <c:v>2.1819363792960509</c:v>
                </c:pt>
                <c:pt idx="277">
                  <c:v>2.1781039802662936</c:v>
                </c:pt>
                <c:pt idx="278">
                  <c:v>2.1742917044762948</c:v>
                </c:pt>
                <c:pt idx="279">
                  <c:v>2.170499376434412</c:v>
                </c:pt>
                <c:pt idx="280">
                  <c:v>2.1667268227841654</c:v>
                </c:pt>
                <c:pt idx="281">
                  <c:v>2.1629738722709528</c:v>
                </c:pt>
                <c:pt idx="282">
                  <c:v>2.1592403557093975</c:v>
                </c:pt>
                <c:pt idx="283">
                  <c:v>2.1555261059513127</c:v>
                </c:pt>
                <c:pt idx="284">
                  <c:v>2.1518309578542718</c:v>
                </c:pt>
                <c:pt idx="285">
                  <c:v>2.1481547482507675</c:v>
                </c:pt>
                <c:pt idx="286">
                  <c:v>2.1444973159179512</c:v>
                </c:pt>
                <c:pt idx="287">
                  <c:v>2.1408585015479327</c:v>
                </c:pt>
                <c:pt idx="288">
                  <c:v>2.137238147718636</c:v>
                </c:pt>
                <c:pt idx="289">
                  <c:v>2.1336360988651957</c:v>
                </c:pt>
                <c:pt idx="290">
                  <c:v>2.1300522012518814</c:v>
                </c:pt>
                <c:pt idx="291">
                  <c:v>2.1264863029445351</c:v>
                </c:pt>
                <c:pt idx="292">
                  <c:v>2.1229382537835191</c:v>
                </c:pt>
                <c:pt idx="293">
                  <c:v>2.1194079053571606</c:v>
                </c:pt>
                <c:pt idx="294">
                  <c:v>2.1158951109756723</c:v>
                </c:pt>
                <c:pt idx="295">
                  <c:v>2.1123997256455556</c:v>
                </c:pt>
                <c:pt idx="296">
                  <c:v>2.1089216060444618</c:v>
                </c:pt>
                <c:pt idx="297">
                  <c:v>2.1054606104965106</c:v>
                </c:pt>
                <c:pt idx="298">
                  <c:v>2.1020165989480488</c:v>
                </c:pt>
                <c:pt idx="299">
                  <c:v>2.0985894329438488</c:v>
                </c:pt>
                <c:pt idx="300">
                  <c:v>2.0951789756037269</c:v>
                </c:pt>
                <c:pt idx="301">
                  <c:v>2.0917850915995855</c:v>
                </c:pt>
                <c:pt idx="302">
                  <c:v>2.0884076471328528</c:v>
                </c:pt>
                <c:pt idx="303">
                  <c:v>2.0850465099123339</c:v>
                </c:pt>
                <c:pt idx="304">
                  <c:v>2.0817015491324424</c:v>
                </c:pt>
                <c:pt idx="305">
                  <c:v>2.0783726354518208</c:v>
                </c:pt>
                <c:pt idx="306">
                  <c:v>2.0750596409723352</c:v>
                </c:pt>
                <c:pt idx="307">
                  <c:v>2.0717624392184342</c:v>
                </c:pt>
                <c:pt idx="308">
                  <c:v>2.0684809051168704</c:v>
                </c:pt>
                <c:pt idx="309">
                  <c:v>2.0652149149767727</c:v>
                </c:pt>
                <c:pt idx="310">
                  <c:v>2.0619643464700652</c:v>
                </c:pt>
                <c:pt idx="311">
                  <c:v>2.0587290786122217</c:v>
                </c:pt>
                <c:pt idx="312">
                  <c:v>2.0555089917433516</c:v>
                </c:pt>
                <c:pt idx="313">
                  <c:v>2.0523039675096135</c:v>
                </c:pt>
                <c:pt idx="314">
                  <c:v>2.0491138888449423</c:v>
                </c:pt>
                <c:pt idx="315">
                  <c:v>2.0459386399530901</c:v>
                </c:pt>
                <c:pt idx="316">
                  <c:v>2.042778106289973</c:v>
                </c:pt>
                <c:pt idx="317">
                  <c:v>2.039632174546314</c:v>
                </c:pt>
                <c:pt idx="318">
                  <c:v>2.0365007326305813</c:v>
                </c:pt>
                <c:pt idx="319">
                  <c:v>2.0333836696522143</c:v>
                </c:pt>
                <c:pt idx="320">
                  <c:v>2.0302808759051292</c:v>
                </c:pt>
                <c:pt idx="321">
                  <c:v>2.0271922428515023</c:v>
                </c:pt>
                <c:pt idx="322">
                  <c:v>2.0241176631058231</c:v>
                </c:pt>
                <c:pt idx="323">
                  <c:v>2.0210570304192119</c:v>
                </c:pt>
                <c:pt idx="324">
                  <c:v>2.0180102396639996</c:v>
                </c:pt>
                <c:pt idx="325">
                  <c:v>2.0149771868185606</c:v>
                </c:pt>
                <c:pt idx="326">
                  <c:v>2.0119577689523958</c:v>
                </c:pt>
                <c:pt idx="327">
                  <c:v>2.0089518842114611</c:v>
                </c:pt>
                <c:pt idx="328">
                  <c:v>2.0059594318037384</c:v>
                </c:pt>
                <c:pt idx="329">
                  <c:v>2.0029803119850373</c:v>
                </c:pt>
                <c:pt idx="330">
                  <c:v>2.0000144260450332</c:v>
                </c:pt>
                <c:pt idx="331">
                  <c:v>1.9970616762935292</c:v>
                </c:pt>
                <c:pt idx="332">
                  <c:v>1.9941219660469416</c:v>
                </c:pt>
                <c:pt idx="333">
                  <c:v>1.991195199615003</c:v>
                </c:pt>
                <c:pt idx="334">
                  <c:v>1.9882812822876799</c:v>
                </c:pt>
                <c:pt idx="335">
                  <c:v>1.9853801203222992</c:v>
                </c:pt>
                <c:pt idx="336">
                  <c:v>1.9824916209308838</c:v>
                </c:pt>
                <c:pt idx="337">
                  <c:v>1.9796156922676853</c:v>
                </c:pt>
                <c:pt idx="338">
                  <c:v>1.9767522434169198</c:v>
                </c:pt>
                <c:pt idx="339">
                  <c:v>1.9739011843806957</c:v>
                </c:pt>
                <c:pt idx="340">
                  <c:v>1.9710624260671334</c:v>
                </c:pt>
                <c:pt idx="341">
                  <c:v>1.9682358802786715</c:v>
                </c:pt>
                <c:pt idx="342">
                  <c:v>1.9654214597005579</c:v>
                </c:pt>
                <c:pt idx="343">
                  <c:v>1.9626190778895218</c:v>
                </c:pt>
                <c:pt idx="344">
                  <c:v>1.9598286492626205</c:v>
                </c:pt>
                <c:pt idx="345">
                  <c:v>1.9570500890862632</c:v>
                </c:pt>
                <c:pt idx="346">
                  <c:v>1.9542833134654036</c:v>
                </c:pt>
                <c:pt idx="347">
                  <c:v>1.9515282393329003</c:v>
                </c:pt>
                <c:pt idx="348">
                  <c:v>1.9487847844390422</c:v>
                </c:pt>
                <c:pt idx="349">
                  <c:v>1.9460528673412349</c:v>
                </c:pt>
                <c:pt idx="350">
                  <c:v>1.9433324073938472</c:v>
                </c:pt>
                <c:pt idx="351">
                  <c:v>1.9406233247382103</c:v>
                </c:pt>
                <c:pt idx="352">
                  <c:v>1.9379255402927726</c:v>
                </c:pt>
                <c:pt idx="353">
                  <c:v>1.9352389757434048</c:v>
                </c:pt>
                <c:pt idx="354">
                  <c:v>1.932563553533849</c:v>
                </c:pt>
                <c:pt idx="355">
                  <c:v>1.9298991968563175</c:v>
                </c:pt>
                <c:pt idx="356">
                  <c:v>1.9272458296422297</c:v>
                </c:pt>
                <c:pt idx="357">
                  <c:v>1.9246033765530906</c:v>
                </c:pt>
                <c:pt idx="358">
                  <c:v>1.9219717629715072</c:v>
                </c:pt>
                <c:pt idx="359">
                  <c:v>1.9193509149923376</c:v>
                </c:pt>
                <c:pt idx="360">
                  <c:v>1.9167407594139736</c:v>
                </c:pt>
                <c:pt idx="361">
                  <c:v>1.9141412237297544</c:v>
                </c:pt>
                <c:pt idx="362">
                  <c:v>1.9115522361195056</c:v>
                </c:pt>
                <c:pt idx="363">
                  <c:v>1.9089737254412058</c:v>
                </c:pt>
                <c:pt idx="364">
                  <c:v>1.9064056212227762</c:v>
                </c:pt>
                <c:pt idx="365">
                  <c:v>1.9038478536539907</c:v>
                </c:pt>
                <c:pt idx="366">
                  <c:v>1.9013003535785042</c:v>
                </c:pt>
                <c:pt idx="367">
                  <c:v>1.8987630524860013</c:v>
                </c:pt>
                <c:pt idx="368">
                  <c:v>1.8962358825044565</c:v>
                </c:pt>
                <c:pt idx="369">
                  <c:v>1.8937187763925083</c:v>
                </c:pt>
                <c:pt idx="370">
                  <c:v>1.8912116675319457</c:v>
                </c:pt>
                <c:pt idx="371">
                  <c:v>1.8887144899203023</c:v>
                </c:pt>
                <c:pt idx="372">
                  <c:v>1.8862271781635582</c:v>
                </c:pt>
                <c:pt idx="373">
                  <c:v>1.8837496674689476</c:v>
                </c:pt>
                <c:pt idx="374">
                  <c:v>1.8812818936378699</c:v>
                </c:pt>
                <c:pt idx="375">
                  <c:v>1.8788237930589022</c:v>
                </c:pt>
                <c:pt idx="376">
                  <c:v>1.8763753027009129</c:v>
                </c:pt>
                <c:pt idx="377">
                  <c:v>1.8739363601062728</c:v>
                </c:pt>
                <c:pt idx="378">
                  <c:v>1.8715069033841638</c:v>
                </c:pt>
                <c:pt idx="379">
                  <c:v>1.8690868712039816</c:v>
                </c:pt>
                <c:pt idx="380">
                  <c:v>1.8666762027888351</c:v>
                </c:pt>
                <c:pt idx="381">
                  <c:v>1.8642748379091323</c:v>
                </c:pt>
                <c:pt idx="382">
                  <c:v>1.8618827168762624</c:v>
                </c:pt>
                <c:pt idx="383">
                  <c:v>1.8594997805363636</c:v>
                </c:pt>
                <c:pt idx="384">
                  <c:v>1.8571259702641787</c:v>
                </c:pt>
                <c:pt idx="385">
                  <c:v>1.8547612279569987</c:v>
                </c:pt>
                <c:pt idx="386">
                  <c:v>1.8524054960286882</c:v>
                </c:pt>
                <c:pt idx="387">
                  <c:v>1.8500587174037959</c:v>
                </c:pt>
                <c:pt idx="388">
                  <c:v>1.8477208355117467</c:v>
                </c:pt>
                <c:pt idx="389">
                  <c:v>1.8453917942811138</c:v>
                </c:pt>
                <c:pt idx="390">
                  <c:v>1.8430715381339711</c:v>
                </c:pt>
                <c:pt idx="391">
                  <c:v>1.8407600119803214</c:v>
                </c:pt>
                <c:pt idx="392">
                  <c:v>1.8384571612126051</c:v>
                </c:pt>
                <c:pt idx="393">
                  <c:v>1.8361629317002788</c:v>
                </c:pt>
                <c:pt idx="394">
                  <c:v>1.8338772697844734</c:v>
                </c:pt>
                <c:pt idx="395">
                  <c:v>1.8316001222727216</c:v>
                </c:pt>
                <c:pt idx="396">
                  <c:v>1.8293314364337603</c:v>
                </c:pt>
                <c:pt idx="397">
                  <c:v>1.8270711599923997</c:v>
                </c:pt>
                <c:pt idx="398">
                  <c:v>1.8248192411244661</c:v>
                </c:pt>
                <c:pt idx="399">
                  <c:v>1.8225756284518098</c:v>
                </c:pt>
                <c:pt idx="400">
                  <c:v>1.8203402710373824</c:v>
                </c:pt>
                <c:pt idx="401">
                  <c:v>1.81811311838038</c:v>
                </c:pt>
                <c:pt idx="402">
                  <c:v>1.8158941204114503</c:v>
                </c:pt>
                <c:pt idx="403">
                  <c:v>1.813683227487966</c:v>
                </c:pt>
                <c:pt idx="404">
                  <c:v>1.8114803903893593</c:v>
                </c:pt>
                <c:pt idx="405">
                  <c:v>1.8092855603125197</c:v>
                </c:pt>
                <c:pt idx="406">
                  <c:v>1.8070986888672538</c:v>
                </c:pt>
                <c:pt idx="407">
                  <c:v>1.8049197280718026</c:v>
                </c:pt>
                <c:pt idx="408">
                  <c:v>1.802748630348421</c:v>
                </c:pt>
                <c:pt idx="409">
                  <c:v>1.8005853485190146</c:v>
                </c:pt>
                <c:pt idx="410">
                  <c:v>1.7984298358008328</c:v>
                </c:pt>
                <c:pt idx="411">
                  <c:v>1.7962820458022204</c:v>
                </c:pt>
                <c:pt idx="412">
                  <c:v>1.7941419325184238</c:v>
                </c:pt>
                <c:pt idx="413">
                  <c:v>1.7920094503274524</c:v>
                </c:pt>
                <c:pt idx="414">
                  <c:v>1.7898845539859931</c:v>
                </c:pt>
                <c:pt idx="415">
                  <c:v>1.7877671986253794</c:v>
                </c:pt>
                <c:pt idx="416">
                  <c:v>1.7856573397476112</c:v>
                </c:pt>
                <c:pt idx="417">
                  <c:v>1.7835549332214289</c:v>
                </c:pt>
                <c:pt idx="418">
                  <c:v>1.7814599352784342</c:v>
                </c:pt>
                <c:pt idx="419">
                  <c:v>1.779372302509264</c:v>
                </c:pt>
                <c:pt idx="420">
                  <c:v>1.7772919918598131</c:v>
                </c:pt>
                <c:pt idx="421">
                  <c:v>1.7752189606275042</c:v>
                </c:pt>
                <c:pt idx="422">
                  <c:v>1.7731531664576059</c:v>
                </c:pt>
                <c:pt idx="423">
                  <c:v>1.771094567339599</c:v>
                </c:pt>
                <c:pt idx="424">
                  <c:v>1.7690431216035887</c:v>
                </c:pt>
                <c:pt idx="425">
                  <c:v>1.766998787916759</c:v>
                </c:pt>
                <c:pt idx="426">
                  <c:v>1.7649615252798792</c:v>
                </c:pt>
                <c:pt idx="427">
                  <c:v>1.762931293023847</c:v>
                </c:pt>
                <c:pt idx="428">
                  <c:v>1.7609080508062802</c:v>
                </c:pt>
                <c:pt idx="429">
                  <c:v>1.7588917586081494</c:v>
                </c:pt>
                <c:pt idx="430">
                  <c:v>1.7568823767304533</c:v>
                </c:pt>
                <c:pt idx="431">
                  <c:v>1.7548798657909364</c:v>
                </c:pt>
                <c:pt idx="432">
                  <c:v>1.7528841867208453</c:v>
                </c:pt>
                <c:pt idx="433">
                  <c:v>1.7508953007617298</c:v>
                </c:pt>
                <c:pt idx="434">
                  <c:v>1.7489131694622801</c:v>
                </c:pt>
                <c:pt idx="435">
                  <c:v>1.7469377546752038</c:v>
                </c:pt>
                <c:pt idx="436">
                  <c:v>1.7449690185541435</c:v>
                </c:pt>
                <c:pt idx="437">
                  <c:v>1.7430069235506309</c:v>
                </c:pt>
                <c:pt idx="438">
                  <c:v>1.7410514324110793</c:v>
                </c:pt>
                <c:pt idx="439">
                  <c:v>1.7391025081738118</c:v>
                </c:pt>
                <c:pt idx="440">
                  <c:v>1.7371601141661286</c:v>
                </c:pt>
                <c:pt idx="441">
                  <c:v>1.7352242140014071</c:v>
                </c:pt>
                <c:pt idx="442">
                  <c:v>1.7332947715762403</c:v>
                </c:pt>
                <c:pt idx="443">
                  <c:v>1.7313717510676081</c:v>
                </c:pt>
                <c:pt idx="444">
                  <c:v>1.7294551169300836</c:v>
                </c:pt>
                <c:pt idx="445">
                  <c:v>1.7275448338930741</c:v>
                </c:pt>
                <c:pt idx="446">
                  <c:v>1.7256408669580952</c:v>
                </c:pt>
                <c:pt idx="447">
                  <c:v>1.7237431813960769</c:v>
                </c:pt>
                <c:pt idx="448">
                  <c:v>1.7218517427447029</c:v>
                </c:pt>
                <c:pt idx="449">
                  <c:v>1.7199665168057834</c:v>
                </c:pt>
                <c:pt idx="450">
                  <c:v>1.7180874696426565</c:v>
                </c:pt>
                <c:pt idx="451">
                  <c:v>1.716214567577623</c:v>
                </c:pt>
                <c:pt idx="452">
                  <c:v>1.7143477771894118</c:v>
                </c:pt>
                <c:pt idx="453">
                  <c:v>1.7124870653106736</c:v>
                </c:pt>
                <c:pt idx="454">
                  <c:v>1.7106323990255077</c:v>
                </c:pt>
                <c:pt idx="455">
                  <c:v>1.7087837456670145</c:v>
                </c:pt>
                <c:pt idx="456">
                  <c:v>1.7069410728148802</c:v>
                </c:pt>
                <c:pt idx="457">
                  <c:v>1.7051043482929886</c:v>
                </c:pt>
                <c:pt idx="458">
                  <c:v>1.7032735401670605</c:v>
                </c:pt>
                <c:pt idx="459">
                  <c:v>1.7014486167423231</c:v>
                </c:pt>
                <c:pt idx="460">
                  <c:v>1.6996295465612039</c:v>
                </c:pt>
                <c:pt idx="461">
                  <c:v>1.6978162984010539</c:v>
                </c:pt>
                <c:pt idx="462">
                  <c:v>1.6960088412718977</c:v>
                </c:pt>
                <c:pt idx="463">
                  <c:v>1.6942071444142066</c:v>
                </c:pt>
                <c:pt idx="464">
                  <c:v>1.6924111772967023</c:v>
                </c:pt>
                <c:pt idx="465">
                  <c:v>1.6906209096141831</c:v>
                </c:pt>
                <c:pt idx="466">
                  <c:v>1.688836311285375</c:v>
                </c:pt>
                <c:pt idx="467">
                  <c:v>1.6870573524508112</c:v>
                </c:pt>
                <c:pt idx="468">
                  <c:v>1.685284003470731</c:v>
                </c:pt>
                <c:pt idx="469">
                  <c:v>1.6835162349230077</c:v>
                </c:pt>
                <c:pt idx="470">
                  <c:v>1.6817540176010972</c:v>
                </c:pt>
                <c:pt idx="471">
                  <c:v>1.6799973225120122</c:v>
                </c:pt>
                <c:pt idx="472">
                  <c:v>1.6782461208743178</c:v>
                </c:pt>
                <c:pt idx="473">
                  <c:v>1.676500384116151</c:v>
                </c:pt>
                <c:pt idx="474">
                  <c:v>1.6747600838732641</c:v>
                </c:pt>
                <c:pt idx="475">
                  <c:v>1.6730251919870875</c:v>
                </c:pt>
                <c:pt idx="476">
                  <c:v>1.6712956805028165</c:v>
                </c:pt>
                <c:pt idx="477">
                  <c:v>1.6695715216675204</c:v>
                </c:pt>
                <c:pt idx="478">
                  <c:v>1.6678526879282711</c:v>
                </c:pt>
                <c:pt idx="479">
                  <c:v>1.6661391519302928</c:v>
                </c:pt>
                <c:pt idx="480">
                  <c:v>1.664430886515136</c:v>
                </c:pt>
                <c:pt idx="481">
                  <c:v>1.6627278647188675</c:v>
                </c:pt>
                <c:pt idx="482">
                  <c:v>1.6610300597702843</c:v>
                </c:pt>
                <c:pt idx="483">
                  <c:v>1.659337445089144</c:v>
                </c:pt>
                <c:pt idx="484">
                  <c:v>1.6576499942844198</c:v>
                </c:pt>
                <c:pt idx="485">
                  <c:v>1.6559676811525699</c:v>
                </c:pt>
                <c:pt idx="486">
                  <c:v>1.6542904796758295</c:v>
                </c:pt>
                <c:pt idx="487">
                  <c:v>1.6526183640205216</c:v>
                </c:pt>
                <c:pt idx="488">
                  <c:v>1.6509513085353826</c:v>
                </c:pt>
                <c:pt idx="489">
                  <c:v>1.6492892877499143</c:v>
                </c:pt>
                <c:pt idx="490">
                  <c:v>1.6476322763727453</c:v>
                </c:pt>
                <c:pt idx="491">
                  <c:v>1.6459802492900162</c:v>
                </c:pt>
                <c:pt idx="492">
                  <c:v>1.6443331815637818</c:v>
                </c:pt>
                <c:pt idx="493">
                  <c:v>1.6426910484304278</c:v>
                </c:pt>
                <c:pt idx="494">
                  <c:v>1.6410538252991094</c:v>
                </c:pt>
                <c:pt idx="495">
                  <c:v>1.6394214877502025</c:v>
                </c:pt>
                <c:pt idx="496">
                  <c:v>1.6377940115337759</c:v>
                </c:pt>
                <c:pt idx="497">
                  <c:v>1.6361713725680764</c:v>
                </c:pt>
                <c:pt idx="498">
                  <c:v>1.6345535469380339</c:v>
                </c:pt>
                <c:pt idx="499">
                  <c:v>1.6329405108937791</c:v>
                </c:pt>
                <c:pt idx="500">
                  <c:v>1.6313322408491815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B0C-4DE0-8362-757B9895D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922256"/>
        <c:axId val="703924224"/>
      </c:scatterChart>
      <c:valAx>
        <c:axId val="7039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payload mass</a:t>
                </a:r>
                <a:r>
                  <a:rPr lang="en-GB" sz="1200" baseline="0"/>
                  <a:t> t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24224"/>
        <c:crosses val="autoZero"/>
        <c:crossBetween val="midCat"/>
        <c:majorUnit val="2"/>
      </c:valAx>
      <c:valAx>
        <c:axId val="703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dV km/s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222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89807</xdr:colOff>
      <xdr:row>0</xdr:row>
      <xdr:rowOff>173490</xdr:rowOff>
    </xdr:from>
    <xdr:to>
      <xdr:col>26</xdr:col>
      <xdr:colOff>447674</xdr:colOff>
      <xdr:row>15</xdr:row>
      <xdr:rowOff>59190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F0373-53CA-F90B-DEFF-0A532DD10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197303</xdr:colOff>
      <xdr:row>18</xdr:row>
      <xdr:rowOff>84362</xdr:rowOff>
    </xdr:from>
    <xdr:to>
      <xdr:col>12</xdr:col>
      <xdr:colOff>796018</xdr:colOff>
      <xdr:row>32</xdr:row>
      <xdr:rowOff>160562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22A5D-40FF-0008-450C-12CE77C8F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914400</xdr:colOff>
      <xdr:row>48</xdr:row>
      <xdr:rowOff>180975</xdr:rowOff>
    </xdr:from>
    <xdr:to>
      <xdr:col>22</xdr:col>
      <xdr:colOff>355146</xdr:colOff>
      <xdr:row>71</xdr:row>
      <xdr:rowOff>53069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46D05-1251-9B58-0DBF-CB3B9AFF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673815</xdr:colOff>
      <xdr:row>73</xdr:row>
      <xdr:rowOff>119367</xdr:rowOff>
    </xdr:from>
    <xdr:to>
      <xdr:col>20</xdr:col>
      <xdr:colOff>203303</xdr:colOff>
      <xdr:row>95</xdr:row>
      <xdr:rowOff>181961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245E87-2A3F-411B-9832-C9BB6003E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750794</xdr:colOff>
      <xdr:row>100</xdr:row>
      <xdr:rowOff>145676</xdr:rowOff>
    </xdr:from>
    <xdr:to>
      <xdr:col>20</xdr:col>
      <xdr:colOff>280282</xdr:colOff>
      <xdr:row>123</xdr:row>
      <xdr:rowOff>17770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CFC3B7-D12D-4DC9-ABF5-1689AA291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312963</xdr:colOff>
      <xdr:row>12</xdr:row>
      <xdr:rowOff>2722</xdr:rowOff>
    </xdr:from>
    <xdr:to>
      <xdr:col>20</xdr:col>
      <xdr:colOff>415016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DD026-5629-DE55-18C6-249D126B2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8165-C53E-43F9-8039-A8FABD38D39A}">
  <dimension ref="B1:L16"/>
  <sheetViews>
    <sheetView zoomScale="55" zoomScaleNormal="55" workbookViewId="0">
      <selection activeCell="I23" sqref="I23"/>
    </sheetView>
  </sheetViews>
  <sheetFormatPr defaultRowHeight="15" x14ac:dyDescent="0.25"/>
  <cols>
    <col min="1" max="1" width="11.42578125" bestFit="1" customWidth="1"/>
    <col min="2" max="2" width="22.28515625" bestFit="1" customWidth="1"/>
    <col min="3" max="3" width="14.42578125" customWidth="1"/>
    <col min="4" max="4" width="15.5703125" bestFit="1" customWidth="1"/>
    <col min="5" max="5" width="20.28515625" customWidth="1"/>
    <col min="6" max="6" width="19" customWidth="1"/>
    <col min="7" max="7" width="23" bestFit="1" customWidth="1"/>
    <col min="8" max="8" width="20.28515625" bestFit="1" customWidth="1"/>
    <col min="9" max="9" width="59" bestFit="1" customWidth="1"/>
    <col min="10" max="10" width="15.28515625" customWidth="1"/>
    <col min="11" max="11" width="15" customWidth="1"/>
  </cols>
  <sheetData>
    <row r="1" spans="2:12" ht="15.75" thickBot="1" x14ac:dyDescent="0.3"/>
    <row r="2" spans="2:12" ht="15.75" thickBot="1" x14ac:dyDescent="0.3">
      <c r="B2" s="67" t="s">
        <v>57</v>
      </c>
      <c r="C2" s="68"/>
      <c r="D2" s="68"/>
      <c r="E2" s="68"/>
      <c r="F2" s="68"/>
      <c r="G2" s="68"/>
      <c r="H2" s="68"/>
      <c r="I2" s="69"/>
    </row>
    <row r="3" spans="2:12" ht="15.75" thickBot="1" x14ac:dyDescent="0.3">
      <c r="B3" s="34" t="s">
        <v>54</v>
      </c>
      <c r="C3" s="34" t="s">
        <v>20</v>
      </c>
      <c r="D3" s="34" t="s">
        <v>58</v>
      </c>
      <c r="E3" s="34" t="s">
        <v>53</v>
      </c>
      <c r="F3" s="34" t="s">
        <v>47</v>
      </c>
      <c r="G3" s="34" t="s">
        <v>46</v>
      </c>
      <c r="H3" s="34" t="s">
        <v>60</v>
      </c>
      <c r="I3" s="34" t="s">
        <v>52</v>
      </c>
    </row>
    <row r="4" spans="2:12" x14ac:dyDescent="0.25">
      <c r="B4" s="26" t="s">
        <v>59</v>
      </c>
      <c r="C4" s="32">
        <v>3490</v>
      </c>
      <c r="D4" s="33">
        <v>27200</v>
      </c>
      <c r="E4" s="26">
        <v>22977</v>
      </c>
      <c r="F4" s="27">
        <v>1910</v>
      </c>
      <c r="G4" s="28">
        <f>0.5*(E4+C4)*(F4^2)</f>
        <v>48277131350</v>
      </c>
      <c r="H4" s="26" t="s">
        <v>61</v>
      </c>
      <c r="I4" s="29" t="s">
        <v>50</v>
      </c>
    </row>
    <row r="5" spans="2:12" x14ac:dyDescent="0.25">
      <c r="B5" s="61" t="s">
        <v>29</v>
      </c>
      <c r="C5" s="61">
        <v>2462</v>
      </c>
      <c r="D5" s="61">
        <v>20830</v>
      </c>
      <c r="E5" s="61">
        <v>18850</v>
      </c>
      <c r="F5" s="62">
        <v>3076</v>
      </c>
      <c r="G5" s="63">
        <f>0.5*(E5+C5)*(F5^2)</f>
        <v>100824685056</v>
      </c>
      <c r="H5" s="61" t="s">
        <v>61</v>
      </c>
      <c r="I5" s="64" t="s">
        <v>48</v>
      </c>
    </row>
    <row r="6" spans="2:12" x14ac:dyDescent="0.25">
      <c r="B6" s="12" t="s">
        <v>30</v>
      </c>
      <c r="C6" s="12">
        <v>3900</v>
      </c>
      <c r="D6" s="12">
        <v>92670</v>
      </c>
      <c r="E6" s="12">
        <v>15600</v>
      </c>
      <c r="F6" s="30">
        <v>5361</v>
      </c>
      <c r="G6" s="31">
        <f>0.5*(E6+C6)*(F6^2)</f>
        <v>280218129750</v>
      </c>
      <c r="H6" s="12" t="s">
        <v>63</v>
      </c>
      <c r="I6" s="9" t="s">
        <v>64</v>
      </c>
    </row>
    <row r="7" spans="2:12" x14ac:dyDescent="0.25">
      <c r="B7" s="61" t="s">
        <v>51</v>
      </c>
      <c r="C7" s="61">
        <v>4540</v>
      </c>
      <c r="D7" s="61">
        <v>14700</v>
      </c>
      <c r="E7" s="61">
        <v>10865</v>
      </c>
      <c r="F7" s="61">
        <v>2350</v>
      </c>
      <c r="G7" s="63">
        <f>0.5*(E7+C7)*(F7^2)</f>
        <v>42537056250</v>
      </c>
      <c r="H7" s="61" t="s">
        <v>61</v>
      </c>
      <c r="I7" s="64" t="s">
        <v>62</v>
      </c>
    </row>
    <row r="8" spans="2:12" ht="15.75" thickBot="1" x14ac:dyDescent="0.3"/>
    <row r="9" spans="2:12" x14ac:dyDescent="0.25">
      <c r="B9" s="70" t="s">
        <v>94</v>
      </c>
      <c r="C9" s="70"/>
      <c r="D9" s="70"/>
      <c r="E9" s="70"/>
      <c r="F9" s="70"/>
      <c r="G9" s="70"/>
      <c r="H9" s="70"/>
      <c r="I9" s="70"/>
      <c r="J9" s="70"/>
      <c r="K9" s="70"/>
      <c r="L9" s="70"/>
    </row>
    <row r="10" spans="2:12" x14ac:dyDescent="0.25">
      <c r="B10" s="65" t="s">
        <v>76</v>
      </c>
      <c r="C10" s="66" t="s">
        <v>107</v>
      </c>
      <c r="D10" s="66" t="s">
        <v>79</v>
      </c>
      <c r="E10" s="66" t="s">
        <v>84</v>
      </c>
      <c r="F10" s="66" t="s">
        <v>83</v>
      </c>
      <c r="G10" s="66" t="s">
        <v>0</v>
      </c>
      <c r="H10" s="66" t="s">
        <v>80</v>
      </c>
      <c r="I10" s="66" t="s">
        <v>78</v>
      </c>
      <c r="J10" s="66" t="s">
        <v>87</v>
      </c>
    </row>
    <row r="11" spans="2:12" x14ac:dyDescent="0.25">
      <c r="B11" s="12" t="s">
        <v>77</v>
      </c>
      <c r="C11" s="12">
        <v>7230</v>
      </c>
      <c r="D11" s="12">
        <v>1770</v>
      </c>
      <c r="E11" s="30">
        <f>G11*9.81*LN((C11+D11)/C11)</f>
        <v>6015.0948447352202</v>
      </c>
      <c r="F11" s="31">
        <f>0.5*(C11)*E11^2</f>
        <v>130795638058.0442</v>
      </c>
      <c r="G11" s="12">
        <v>2800</v>
      </c>
      <c r="H11" s="12">
        <v>600</v>
      </c>
      <c r="I11" s="12">
        <v>14000</v>
      </c>
      <c r="J11" s="9" t="s">
        <v>88</v>
      </c>
      <c r="L11" s="9"/>
    </row>
    <row r="12" spans="2:12" x14ac:dyDescent="0.25">
      <c r="B12" s="12" t="s">
        <v>85</v>
      </c>
      <c r="C12" s="12">
        <v>500</v>
      </c>
      <c r="D12" s="12">
        <v>110</v>
      </c>
      <c r="E12" s="30">
        <f>G12*9.81*LN((C12+D12)/C12)</f>
        <v>8134.531274289594</v>
      </c>
      <c r="F12" s="31">
        <f>0.5*(C12)*E12^2</f>
        <v>16542649763.098871</v>
      </c>
      <c r="G12" s="12">
        <v>4170</v>
      </c>
      <c r="H12" s="12">
        <v>237</v>
      </c>
      <c r="I12" s="12">
        <v>6600</v>
      </c>
      <c r="J12" s="9" t="s">
        <v>91</v>
      </c>
      <c r="L12" s="9"/>
    </row>
    <row r="13" spans="2:12" x14ac:dyDescent="0.25">
      <c r="B13" s="12" t="s">
        <v>86</v>
      </c>
      <c r="C13" s="12">
        <v>373</v>
      </c>
      <c r="D13" s="12">
        <v>113</v>
      </c>
      <c r="E13" s="30">
        <f>G13*9.81*LN((C13+D13)/C13)</f>
        <v>8047.6691416498415</v>
      </c>
      <c r="F13" s="31">
        <f>0.5*(C13)*E13^2</f>
        <v>12078668511.410868</v>
      </c>
      <c r="G13" s="12">
        <v>3100</v>
      </c>
      <c r="H13" s="12">
        <v>92</v>
      </c>
      <c r="I13" s="12">
        <v>2500</v>
      </c>
      <c r="J13" s="12" t="s">
        <v>89</v>
      </c>
      <c r="L13" s="9"/>
    </row>
    <row r="14" spans="2:12" x14ac:dyDescent="0.25">
      <c r="B14" s="12" t="s">
        <v>92</v>
      </c>
      <c r="C14" s="12">
        <v>792</v>
      </c>
      <c r="D14" s="12">
        <v>425</v>
      </c>
      <c r="E14" s="30">
        <f>G14*9.81*LN((C14+D14)/C14)</f>
        <v>13064.039525375183</v>
      </c>
      <c r="F14" s="31">
        <f>0.5*(C14)*E14^2</f>
        <v>67584974973.343758</v>
      </c>
      <c r="G14" s="12">
        <v>3100</v>
      </c>
      <c r="H14" s="12">
        <v>90</v>
      </c>
      <c r="I14" s="12">
        <v>10000</v>
      </c>
      <c r="J14" s="9" t="s">
        <v>93</v>
      </c>
      <c r="L14" s="9"/>
    </row>
    <row r="15" spans="2:12" x14ac:dyDescent="0.25">
      <c r="G15" s="16"/>
    </row>
    <row r="16" spans="2:12" x14ac:dyDescent="0.25">
      <c r="G16" s="16"/>
    </row>
  </sheetData>
  <mergeCells count="2">
    <mergeCell ref="B2:I2"/>
    <mergeCell ref="B9:L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D466-033E-47B5-BE91-F9755818BF21}">
  <dimension ref="A1:U527"/>
  <sheetViews>
    <sheetView tabSelected="1" topLeftCell="I74" zoomScaleNormal="100" workbookViewId="0">
      <selection activeCell="V90" sqref="V90"/>
    </sheetView>
  </sheetViews>
  <sheetFormatPr defaultRowHeight="15" x14ac:dyDescent="0.25"/>
  <cols>
    <col min="1" max="1" width="10.140625" bestFit="1" customWidth="1"/>
    <col min="4" max="4" width="12.85546875" bestFit="1" customWidth="1"/>
    <col min="5" max="6" width="12.42578125" customWidth="1"/>
    <col min="7" max="7" width="12" customWidth="1"/>
    <col min="8" max="8" width="12.85546875" bestFit="1" customWidth="1"/>
    <col min="9" max="10" width="13.28515625" customWidth="1"/>
    <col min="11" max="11" width="10.7109375" customWidth="1"/>
    <col min="12" max="12" width="17" customWidth="1"/>
    <col min="13" max="13" width="13.85546875" customWidth="1"/>
  </cols>
  <sheetData>
    <row r="1" spans="1:21" x14ac:dyDescent="0.25">
      <c r="A1" s="16" t="s">
        <v>32</v>
      </c>
      <c r="B1" s="16" t="s">
        <v>33</v>
      </c>
      <c r="C1" s="16" t="s">
        <v>26</v>
      </c>
      <c r="D1" s="16"/>
      <c r="E1" s="16" t="s">
        <v>27</v>
      </c>
      <c r="F1" s="16"/>
      <c r="G1" s="16" t="s">
        <v>28</v>
      </c>
      <c r="H1" s="16"/>
      <c r="I1" s="22" t="s">
        <v>34</v>
      </c>
      <c r="J1" s="17"/>
      <c r="K1" s="17" t="s">
        <v>35</v>
      </c>
      <c r="L1" s="17" t="s">
        <v>41</v>
      </c>
      <c r="M1" s="17" t="s">
        <v>36</v>
      </c>
      <c r="N1" s="17" t="s">
        <v>42</v>
      </c>
      <c r="O1" s="17" t="s">
        <v>37</v>
      </c>
      <c r="P1" s="17" t="s">
        <v>43</v>
      </c>
      <c r="Q1" s="17" t="s">
        <v>38</v>
      </c>
      <c r="R1" s="17" t="s">
        <v>44</v>
      </c>
      <c r="S1" s="17" t="s">
        <v>39</v>
      </c>
      <c r="T1" s="17" t="s">
        <v>45</v>
      </c>
      <c r="U1" s="17" t="s">
        <v>40</v>
      </c>
    </row>
    <row r="2" spans="1:21" x14ac:dyDescent="0.25">
      <c r="A2" s="19">
        <v>450</v>
      </c>
      <c r="B2" s="20">
        <v>2000</v>
      </c>
      <c r="C2" s="16">
        <v>6000</v>
      </c>
      <c r="D2" s="16"/>
      <c r="E2" s="19">
        <f>C2*4.8691 - 31562</f>
        <v>-2347.3999999999978</v>
      </c>
      <c r="F2" s="19"/>
      <c r="G2" s="19">
        <f>C2*4.755-17959</f>
        <v>10571</v>
      </c>
      <c r="H2" s="19"/>
      <c r="I2" s="21">
        <f>EXP($B$2/($A$2*9.81))*(E2+C2) - (E2+C2)</f>
        <v>2093.3294570135804</v>
      </c>
      <c r="J2" s="19"/>
      <c r="K2" s="19">
        <f t="shared" ref="K2:K16" si="0">EXP($B$3/($A$2*9.81))*(E2+C2) - (E2+C2)</f>
        <v>2224.9752571951813</v>
      </c>
      <c r="L2" s="23">
        <f t="shared" ref="L2:L16" si="1">K2/I2</f>
        <v>1.0628882375588464</v>
      </c>
      <c r="M2" s="19">
        <f t="shared" ref="M2:M16" si="2">EXP($B$4/($A$2*9.81))*(E2+C2) - (E2+C2)</f>
        <v>2359.6372128717485</v>
      </c>
      <c r="N2" s="15">
        <f>M2-K2</f>
        <v>134.66195567656723</v>
      </c>
      <c r="O2" s="19">
        <f t="shared" ref="O2:O16" si="3">EXP($B$5/($A$2*9.81))*(E2+C2) - (E2+C2)</f>
        <v>2497.3844276072168</v>
      </c>
      <c r="P2" s="15">
        <f>O2-N2</f>
        <v>2362.7224719306496</v>
      </c>
      <c r="Q2" s="19">
        <f t="shared" ref="Q2:Q16" si="4">EXP($B$6/($A$2*9.81))*(E2+C2) - (E2+C2)</f>
        <v>2638.287588207023</v>
      </c>
      <c r="S2" s="19">
        <f t="shared" ref="S2:S16" si="5">EXP($B$7/($A$2*9.81))*(E2+C2) - (E2+C2)</f>
        <v>2782.4190009919721</v>
      </c>
      <c r="U2" s="19">
        <f t="shared" ref="U2:U16" si="6">EXP($B$8/($A$2*9.81))*(E2+C2) - (E2+C2)</f>
        <v>2929.8526289031806</v>
      </c>
    </row>
    <row r="3" spans="1:21" x14ac:dyDescent="0.25">
      <c r="B3" s="14">
        <v>2100</v>
      </c>
      <c r="C3" s="16">
        <v>6500</v>
      </c>
      <c r="D3" s="16"/>
      <c r="E3" s="19">
        <f t="shared" ref="E3:E16" si="7">C3*4.8691 - 31562</f>
        <v>87.150000000001455</v>
      </c>
      <c r="F3" s="19"/>
      <c r="G3" s="19">
        <f t="shared" ref="G3:G16" si="8">C3*4.755-17959</f>
        <v>12948.5</v>
      </c>
      <c r="H3" s="19"/>
      <c r="I3" s="21">
        <f t="shared" ref="I3:I16" si="9">EXP($B$2/($A$2*9.81))*(E3+C3) - (E3+C3)</f>
        <v>3775.1396629160045</v>
      </c>
      <c r="J3" s="19"/>
      <c r="K3" s="19">
        <f t="shared" si="0"/>
        <v>4012.5515428552899</v>
      </c>
      <c r="L3" s="23">
        <f t="shared" si="1"/>
        <v>1.0628882375588464</v>
      </c>
      <c r="M3" s="19">
        <f t="shared" si="2"/>
        <v>4255.4027998598613</v>
      </c>
      <c r="N3" s="15">
        <f t="shared" ref="N3:N16" si="10">M3-K3</f>
        <v>242.85125700457138</v>
      </c>
      <c r="O3" s="19">
        <f t="shared" si="3"/>
        <v>4503.8180562648176</v>
      </c>
      <c r="P3" s="15">
        <f t="shared" ref="P3:P16" si="11">O3-N3</f>
        <v>4260.9667992602463</v>
      </c>
      <c r="Q3" s="19">
        <f t="shared" si="4"/>
        <v>4757.9247896451525</v>
      </c>
      <c r="S3" s="19">
        <f t="shared" si="5"/>
        <v>5017.8533982325625</v>
      </c>
      <c r="U3" s="19">
        <f t="shared" si="6"/>
        <v>5283.7372678310185</v>
      </c>
    </row>
    <row r="4" spans="1:21" x14ac:dyDescent="0.25">
      <c r="A4" s="19"/>
      <c r="B4" s="20">
        <v>2200</v>
      </c>
      <c r="C4" s="16">
        <v>7000</v>
      </c>
      <c r="D4" s="16"/>
      <c r="E4" s="19">
        <f t="shared" si="7"/>
        <v>2521.7000000000044</v>
      </c>
      <c r="F4" s="19"/>
      <c r="G4" s="19">
        <f t="shared" si="8"/>
        <v>15326</v>
      </c>
      <c r="H4" s="19"/>
      <c r="I4" s="21">
        <f t="shared" si="9"/>
        <v>5456.9498688184322</v>
      </c>
      <c r="J4" s="19"/>
      <c r="K4" s="19">
        <f t="shared" si="0"/>
        <v>5800.1278285154021</v>
      </c>
      <c r="L4" s="23">
        <f t="shared" si="1"/>
        <v>1.0628882375588464</v>
      </c>
      <c r="M4" s="19">
        <f t="shared" si="2"/>
        <v>6151.1683868479777</v>
      </c>
      <c r="N4" s="15">
        <f t="shared" si="10"/>
        <v>351.04055833257553</v>
      </c>
      <c r="O4" s="19">
        <f t="shared" si="3"/>
        <v>6510.2516849224212</v>
      </c>
      <c r="P4" s="15">
        <f t="shared" si="11"/>
        <v>6159.2111265898457</v>
      </c>
      <c r="Q4" s="19">
        <f t="shared" si="4"/>
        <v>6877.5619910832866</v>
      </c>
      <c r="S4" s="19">
        <f t="shared" si="5"/>
        <v>7253.2877954731557</v>
      </c>
      <c r="U4" s="19">
        <f t="shared" si="6"/>
        <v>7637.6219067588609</v>
      </c>
    </row>
    <row r="5" spans="1:21" x14ac:dyDescent="0.25">
      <c r="A5" s="19"/>
      <c r="B5" s="20">
        <v>2300</v>
      </c>
      <c r="C5" s="16">
        <v>7500</v>
      </c>
      <c r="D5" s="16"/>
      <c r="E5" s="19">
        <f t="shared" si="7"/>
        <v>4956.25</v>
      </c>
      <c r="F5" s="19"/>
      <c r="G5" s="19">
        <f t="shared" si="8"/>
        <v>17703.5</v>
      </c>
      <c r="H5" s="19"/>
      <c r="I5" s="21">
        <f t="shared" si="9"/>
        <v>7138.7600747208526</v>
      </c>
      <c r="J5" s="19"/>
      <c r="K5" s="19">
        <f t="shared" si="0"/>
        <v>7587.7041141755071</v>
      </c>
      <c r="L5" s="23">
        <f t="shared" si="1"/>
        <v>1.0628882375588466</v>
      </c>
      <c r="M5" s="19">
        <f t="shared" si="2"/>
        <v>8046.9339738360868</v>
      </c>
      <c r="N5" s="15">
        <f t="shared" si="10"/>
        <v>459.22985966057968</v>
      </c>
      <c r="O5" s="19">
        <f t="shared" si="3"/>
        <v>8516.6853135800193</v>
      </c>
      <c r="P5" s="15">
        <f t="shared" si="11"/>
        <v>8057.4554539194396</v>
      </c>
      <c r="Q5" s="19">
        <f t="shared" si="4"/>
        <v>8997.1991925214134</v>
      </c>
      <c r="S5" s="19">
        <f t="shared" si="5"/>
        <v>9488.7221927137471</v>
      </c>
      <c r="U5" s="19">
        <f t="shared" si="6"/>
        <v>9991.5065456866978</v>
      </c>
    </row>
    <row r="6" spans="1:21" x14ac:dyDescent="0.25">
      <c r="A6" s="19"/>
      <c r="B6" s="14">
        <v>2400</v>
      </c>
      <c r="C6" s="16">
        <v>8000</v>
      </c>
      <c r="D6" s="16"/>
      <c r="E6" s="19">
        <f t="shared" si="7"/>
        <v>7390.8000000000029</v>
      </c>
      <c r="F6" s="19"/>
      <c r="G6" s="19">
        <f t="shared" si="8"/>
        <v>20081</v>
      </c>
      <c r="H6" s="19"/>
      <c r="I6" s="21">
        <f t="shared" si="9"/>
        <v>8820.5702806232803</v>
      </c>
      <c r="J6" s="19"/>
      <c r="K6" s="19">
        <f t="shared" si="0"/>
        <v>9375.2803998356212</v>
      </c>
      <c r="L6" s="23">
        <f t="shared" si="1"/>
        <v>1.0628882375588469</v>
      </c>
      <c r="M6" s="19">
        <f t="shared" si="2"/>
        <v>9942.6995608242032</v>
      </c>
      <c r="N6" s="15">
        <f t="shared" si="10"/>
        <v>567.41916098858201</v>
      </c>
      <c r="O6" s="19">
        <f t="shared" si="3"/>
        <v>10523.118942237623</v>
      </c>
      <c r="P6" s="15">
        <f t="shared" si="11"/>
        <v>9955.6997812490408</v>
      </c>
      <c r="Q6" s="19">
        <f t="shared" si="4"/>
        <v>11116.836393959544</v>
      </c>
      <c r="S6" s="19">
        <f t="shared" si="5"/>
        <v>11724.156589954338</v>
      </c>
      <c r="U6" s="19">
        <f t="shared" si="6"/>
        <v>12345.391184614538</v>
      </c>
    </row>
    <row r="7" spans="1:21" x14ac:dyDescent="0.25">
      <c r="A7" s="19"/>
      <c r="B7" s="20">
        <v>2500</v>
      </c>
      <c r="C7" s="16">
        <v>8500</v>
      </c>
      <c r="D7" s="16"/>
      <c r="E7" s="19">
        <f t="shared" si="7"/>
        <v>9825.3500000000058</v>
      </c>
      <c r="F7" s="19"/>
      <c r="G7" s="19">
        <f t="shared" si="8"/>
        <v>22458.5</v>
      </c>
      <c r="H7" s="19"/>
      <c r="I7" s="21">
        <f t="shared" si="9"/>
        <v>10502.380486525708</v>
      </c>
      <c r="J7" s="19"/>
      <c r="K7" s="19">
        <f t="shared" si="0"/>
        <v>11162.856685495732</v>
      </c>
      <c r="L7" s="23">
        <f t="shared" si="1"/>
        <v>1.0628882375588466</v>
      </c>
      <c r="M7" s="19">
        <f t="shared" si="2"/>
        <v>11838.46514781232</v>
      </c>
      <c r="N7" s="15">
        <f t="shared" si="10"/>
        <v>675.60846231658797</v>
      </c>
      <c r="O7" s="19">
        <f t="shared" si="3"/>
        <v>12529.552570895223</v>
      </c>
      <c r="P7" s="15">
        <f t="shared" si="11"/>
        <v>11853.944108578635</v>
      </c>
      <c r="Q7" s="19">
        <f t="shared" si="4"/>
        <v>13236.473595397678</v>
      </c>
      <c r="S7" s="19">
        <f t="shared" si="5"/>
        <v>13959.590987194933</v>
      </c>
      <c r="U7" s="19">
        <f t="shared" si="6"/>
        <v>14699.275823542375</v>
      </c>
    </row>
    <row r="8" spans="1:21" x14ac:dyDescent="0.25">
      <c r="A8" s="19"/>
      <c r="B8" s="20">
        <v>2600</v>
      </c>
      <c r="C8" s="16">
        <v>9000</v>
      </c>
      <c r="D8" s="16"/>
      <c r="E8" s="19">
        <f t="shared" si="7"/>
        <v>12259.900000000001</v>
      </c>
      <c r="F8" s="19"/>
      <c r="G8" s="19">
        <f t="shared" si="8"/>
        <v>24836</v>
      </c>
      <c r="H8" s="19"/>
      <c r="I8" s="21">
        <f t="shared" si="9"/>
        <v>12184.190692428128</v>
      </c>
      <c r="J8" s="19"/>
      <c r="K8" s="19">
        <f t="shared" si="0"/>
        <v>12950.432971155838</v>
      </c>
      <c r="L8" s="23">
        <f t="shared" si="1"/>
        <v>1.0628882375588469</v>
      </c>
      <c r="M8" s="19">
        <f t="shared" si="2"/>
        <v>13734.230734800432</v>
      </c>
      <c r="N8" s="15">
        <f t="shared" si="10"/>
        <v>783.79776364459394</v>
      </c>
      <c r="O8" s="19">
        <f t="shared" si="3"/>
        <v>14535.986199552819</v>
      </c>
      <c r="P8" s="15">
        <f t="shared" si="11"/>
        <v>13752.188435908225</v>
      </c>
      <c r="Q8" s="19">
        <f t="shared" si="4"/>
        <v>15356.110796835805</v>
      </c>
      <c r="S8" s="19">
        <f t="shared" si="5"/>
        <v>16195.025384435525</v>
      </c>
      <c r="U8" s="19">
        <f t="shared" si="6"/>
        <v>17053.160462470216</v>
      </c>
    </row>
    <row r="9" spans="1:21" x14ac:dyDescent="0.25">
      <c r="A9" s="19"/>
      <c r="B9" s="14">
        <v>2700</v>
      </c>
      <c r="C9" s="16">
        <v>9500</v>
      </c>
      <c r="D9" s="16"/>
      <c r="E9" s="19">
        <f t="shared" si="7"/>
        <v>14694.450000000004</v>
      </c>
      <c r="F9" s="19"/>
      <c r="G9" s="19">
        <f t="shared" si="8"/>
        <v>27213.5</v>
      </c>
      <c r="H9" s="19"/>
      <c r="I9" s="21">
        <f t="shared" si="9"/>
        <v>13866.00089833056</v>
      </c>
      <c r="J9" s="19"/>
      <c r="K9" s="19">
        <f t="shared" si="0"/>
        <v>14738.009256815945</v>
      </c>
      <c r="L9" s="23">
        <f t="shared" si="1"/>
        <v>1.062888237558846</v>
      </c>
      <c r="M9" s="19">
        <f t="shared" si="2"/>
        <v>15629.996321788545</v>
      </c>
      <c r="N9" s="15">
        <f t="shared" si="10"/>
        <v>891.98706497259991</v>
      </c>
      <c r="O9" s="19">
        <f t="shared" si="3"/>
        <v>16542.419828210426</v>
      </c>
      <c r="P9" s="15">
        <f t="shared" si="11"/>
        <v>15650.432763237826</v>
      </c>
      <c r="Q9" s="19">
        <f t="shared" si="4"/>
        <v>17475.747998273939</v>
      </c>
      <c r="S9" s="19">
        <f t="shared" si="5"/>
        <v>18430.459781676116</v>
      </c>
      <c r="U9" s="19">
        <f t="shared" si="6"/>
        <v>19407.045101398056</v>
      </c>
    </row>
    <row r="10" spans="1:21" x14ac:dyDescent="0.25">
      <c r="B10" s="20">
        <v>2800</v>
      </c>
      <c r="C10" s="16">
        <v>10000</v>
      </c>
      <c r="D10" s="16"/>
      <c r="E10" s="19">
        <f t="shared" si="7"/>
        <v>17129.000000000007</v>
      </c>
      <c r="F10" s="19"/>
      <c r="G10" s="19">
        <f t="shared" si="8"/>
        <v>29591</v>
      </c>
      <c r="H10" s="19"/>
      <c r="I10" s="21">
        <f t="shared" si="9"/>
        <v>15547.811104232984</v>
      </c>
      <c r="J10" s="19"/>
      <c r="K10" s="19">
        <f t="shared" si="0"/>
        <v>16525.585542476059</v>
      </c>
      <c r="L10" s="23">
        <f t="shared" si="1"/>
        <v>1.0628882375588464</v>
      </c>
      <c r="M10" s="19">
        <f t="shared" si="2"/>
        <v>17525.761908776665</v>
      </c>
      <c r="N10" s="15">
        <f t="shared" si="10"/>
        <v>1000.1763663006059</v>
      </c>
      <c r="O10" s="19">
        <f t="shared" si="3"/>
        <v>18548.853456868026</v>
      </c>
      <c r="P10" s="15">
        <f t="shared" si="11"/>
        <v>17548.67709056742</v>
      </c>
      <c r="Q10" s="19">
        <f t="shared" si="4"/>
        <v>19595.385199712073</v>
      </c>
      <c r="S10" s="19">
        <f t="shared" si="5"/>
        <v>20665.894178916707</v>
      </c>
      <c r="U10" s="19">
        <f t="shared" si="6"/>
        <v>21760.929740325897</v>
      </c>
    </row>
    <row r="11" spans="1:21" x14ac:dyDescent="0.25">
      <c r="B11" s="20">
        <v>2900</v>
      </c>
      <c r="C11" s="16">
        <v>10500</v>
      </c>
      <c r="D11" s="16"/>
      <c r="E11" s="19">
        <f t="shared" si="7"/>
        <v>19563.550000000003</v>
      </c>
      <c r="F11" s="19"/>
      <c r="G11" s="19">
        <f t="shared" si="8"/>
        <v>31968.5</v>
      </c>
      <c r="H11" s="19"/>
      <c r="I11" s="21">
        <f t="shared" si="9"/>
        <v>17229.621310135408</v>
      </c>
      <c r="J11" s="19"/>
      <c r="K11" s="19">
        <f t="shared" si="0"/>
        <v>18313.161828136166</v>
      </c>
      <c r="L11" s="23">
        <f t="shared" si="1"/>
        <v>1.0628882375588464</v>
      </c>
      <c r="M11" s="19">
        <f t="shared" si="2"/>
        <v>19421.527495764771</v>
      </c>
      <c r="N11" s="15">
        <f t="shared" si="10"/>
        <v>1108.3656676286046</v>
      </c>
      <c r="O11" s="19">
        <f t="shared" si="3"/>
        <v>20555.287085525626</v>
      </c>
      <c r="P11" s="15">
        <f t="shared" si="11"/>
        <v>19446.921417897021</v>
      </c>
      <c r="Q11" s="19">
        <f t="shared" si="4"/>
        <v>21715.0224011502</v>
      </c>
      <c r="S11" s="19">
        <f t="shared" si="5"/>
        <v>22901.328576157299</v>
      </c>
      <c r="U11" s="19">
        <f t="shared" si="6"/>
        <v>24114.81437925373</v>
      </c>
    </row>
    <row r="12" spans="1:21" x14ac:dyDescent="0.25">
      <c r="B12" s="14">
        <v>3000</v>
      </c>
      <c r="C12" s="16">
        <v>11000</v>
      </c>
      <c r="D12" s="16"/>
      <c r="E12" s="19">
        <f t="shared" si="7"/>
        <v>21998.100000000006</v>
      </c>
      <c r="F12" s="19"/>
      <c r="G12" s="19">
        <f t="shared" si="8"/>
        <v>34346</v>
      </c>
      <c r="H12" s="19"/>
      <c r="I12" s="21">
        <f t="shared" si="9"/>
        <v>18911.431516037832</v>
      </c>
      <c r="J12" s="19"/>
      <c r="K12" s="19">
        <f t="shared" si="0"/>
        <v>20100.73811379628</v>
      </c>
      <c r="L12" s="23">
        <f t="shared" si="1"/>
        <v>1.0628882375588466</v>
      </c>
      <c r="M12" s="19">
        <f t="shared" si="2"/>
        <v>21317.293082752891</v>
      </c>
      <c r="N12" s="15">
        <f t="shared" si="10"/>
        <v>1216.5549689566105</v>
      </c>
      <c r="O12" s="19">
        <f t="shared" si="3"/>
        <v>22561.720714183226</v>
      </c>
      <c r="P12" s="15">
        <f t="shared" si="11"/>
        <v>21345.165745226615</v>
      </c>
      <c r="Q12" s="19">
        <f t="shared" si="4"/>
        <v>23834.659602588326</v>
      </c>
      <c r="S12" s="19">
        <f t="shared" si="5"/>
        <v>25136.76297339789</v>
      </c>
      <c r="U12" s="19">
        <f t="shared" si="6"/>
        <v>26468.699018181571</v>
      </c>
    </row>
    <row r="13" spans="1:21" x14ac:dyDescent="0.25">
      <c r="C13" s="16">
        <v>11500</v>
      </c>
      <c r="D13" s="16"/>
      <c r="E13" s="19">
        <f t="shared" si="7"/>
        <v>24432.65</v>
      </c>
      <c r="F13" s="19"/>
      <c r="G13" s="19">
        <f t="shared" si="8"/>
        <v>36723.5</v>
      </c>
      <c r="H13" s="19"/>
      <c r="I13" s="21">
        <f t="shared" si="9"/>
        <v>20593.241721940256</v>
      </c>
      <c r="J13" s="19"/>
      <c r="K13" s="19">
        <f t="shared" si="0"/>
        <v>21888.314399456387</v>
      </c>
      <c r="L13" s="23">
        <f t="shared" si="1"/>
        <v>1.0628882375588466</v>
      </c>
      <c r="M13" s="19">
        <f t="shared" si="2"/>
        <v>23213.058669740996</v>
      </c>
      <c r="N13" s="15">
        <f t="shared" si="10"/>
        <v>1324.7442702846092</v>
      </c>
      <c r="O13" s="19">
        <f t="shared" si="3"/>
        <v>24568.154342840826</v>
      </c>
      <c r="P13" s="15">
        <f t="shared" si="11"/>
        <v>23243.410072556217</v>
      </c>
      <c r="Q13" s="19">
        <f t="shared" si="4"/>
        <v>25954.296804026453</v>
      </c>
      <c r="S13" s="19">
        <f t="shared" si="5"/>
        <v>27372.197370638482</v>
      </c>
      <c r="U13" s="19">
        <f t="shared" si="6"/>
        <v>28822.583657109411</v>
      </c>
    </row>
    <row r="14" spans="1:21" x14ac:dyDescent="0.25">
      <c r="C14" s="16">
        <v>12000</v>
      </c>
      <c r="D14" s="16"/>
      <c r="E14" s="19">
        <f t="shared" si="7"/>
        <v>26867.200000000004</v>
      </c>
      <c r="F14" s="19"/>
      <c r="G14" s="19">
        <f t="shared" si="8"/>
        <v>39101</v>
      </c>
      <c r="H14" s="19"/>
      <c r="I14" s="21">
        <f t="shared" si="9"/>
        <v>22275.05192784268</v>
      </c>
      <c r="J14" s="19"/>
      <c r="K14" s="19">
        <f t="shared" si="0"/>
        <v>23675.890685116494</v>
      </c>
      <c r="L14" s="23">
        <f t="shared" si="1"/>
        <v>1.0628882375588466</v>
      </c>
      <c r="M14" s="19">
        <f t="shared" si="2"/>
        <v>25108.824256729116</v>
      </c>
      <c r="N14" s="15">
        <f t="shared" si="10"/>
        <v>1432.9335716126225</v>
      </c>
      <c r="O14" s="19">
        <f t="shared" si="3"/>
        <v>26574.587971498433</v>
      </c>
      <c r="P14" s="15">
        <f t="shared" si="11"/>
        <v>25141.654399885811</v>
      </c>
      <c r="Q14" s="19">
        <f t="shared" si="4"/>
        <v>28073.934005464595</v>
      </c>
      <c r="S14" s="19">
        <f t="shared" si="5"/>
        <v>29607.631767879073</v>
      </c>
      <c r="U14" s="19">
        <f t="shared" si="6"/>
        <v>31176.468296037252</v>
      </c>
    </row>
    <row r="15" spans="1:21" x14ac:dyDescent="0.25">
      <c r="C15" s="16">
        <v>12500</v>
      </c>
      <c r="D15" s="16"/>
      <c r="E15" s="19">
        <f t="shared" si="7"/>
        <v>29301.750000000007</v>
      </c>
      <c r="F15" s="19"/>
      <c r="G15" s="19">
        <f t="shared" si="8"/>
        <v>41478.5</v>
      </c>
      <c r="H15" s="19"/>
      <c r="I15" s="21">
        <f t="shared" si="9"/>
        <v>23956.862133745111</v>
      </c>
      <c r="J15" s="19"/>
      <c r="K15" s="19">
        <f t="shared" si="0"/>
        <v>25463.466970776608</v>
      </c>
      <c r="L15" s="23">
        <f t="shared" si="1"/>
        <v>1.0628882375588464</v>
      </c>
      <c r="M15" s="19">
        <f t="shared" si="2"/>
        <v>27004.589843717236</v>
      </c>
      <c r="N15" s="15">
        <f t="shared" si="10"/>
        <v>1541.1228729406284</v>
      </c>
      <c r="O15" s="19">
        <f t="shared" si="3"/>
        <v>28581.02160015604</v>
      </c>
      <c r="P15" s="15">
        <f t="shared" si="11"/>
        <v>27039.898727215412</v>
      </c>
      <c r="Q15" s="19">
        <f t="shared" si="4"/>
        <v>30193.571206902729</v>
      </c>
      <c r="S15" s="19">
        <f t="shared" si="5"/>
        <v>31843.066165119664</v>
      </c>
      <c r="U15" s="19">
        <f t="shared" si="6"/>
        <v>33530.352934965085</v>
      </c>
    </row>
    <row r="16" spans="1:21" x14ac:dyDescent="0.25">
      <c r="C16" s="16">
        <v>13000</v>
      </c>
      <c r="D16" s="16"/>
      <c r="E16" s="19">
        <f t="shared" si="7"/>
        <v>31736.300000000003</v>
      </c>
      <c r="F16" s="19"/>
      <c r="G16" s="19">
        <f t="shared" si="8"/>
        <v>43856</v>
      </c>
      <c r="H16" s="19"/>
      <c r="I16" s="21">
        <f t="shared" si="9"/>
        <v>25638.672339647528</v>
      </c>
      <c r="J16" s="19"/>
      <c r="K16" s="19">
        <f t="shared" si="0"/>
        <v>27251.043256436707</v>
      </c>
      <c r="L16" s="23">
        <f t="shared" si="1"/>
        <v>1.0628882375588464</v>
      </c>
      <c r="M16" s="19">
        <f t="shared" si="2"/>
        <v>28900.355430705342</v>
      </c>
      <c r="N16" s="15">
        <f t="shared" si="10"/>
        <v>1649.3121742686344</v>
      </c>
      <c r="O16" s="19">
        <f t="shared" si="3"/>
        <v>30587.455228813633</v>
      </c>
      <c r="P16" s="15">
        <f t="shared" si="11"/>
        <v>28938.143054544998</v>
      </c>
      <c r="Q16" s="19">
        <f t="shared" si="4"/>
        <v>32313.208408340855</v>
      </c>
      <c r="S16" s="19">
        <f t="shared" si="5"/>
        <v>34078.500562360263</v>
      </c>
      <c r="U16" s="19">
        <f t="shared" si="6"/>
        <v>35884.237573892926</v>
      </c>
    </row>
    <row r="21" spans="1:3" x14ac:dyDescent="0.25">
      <c r="A21" s="16">
        <v>3500</v>
      </c>
      <c r="B21" s="16">
        <v>0</v>
      </c>
      <c r="C21">
        <f>0.5*B21*$A$21^2</f>
        <v>0</v>
      </c>
    </row>
    <row r="22" spans="1:3" x14ac:dyDescent="0.25">
      <c r="B22" s="16">
        <v>1000</v>
      </c>
      <c r="C22">
        <f t="shared" ref="C22:C31" si="12">0.5*B22*$A$21^2</f>
        <v>6125000000</v>
      </c>
    </row>
    <row r="23" spans="1:3" x14ac:dyDescent="0.25">
      <c r="B23" s="16">
        <v>2000</v>
      </c>
      <c r="C23">
        <f t="shared" si="12"/>
        <v>12250000000</v>
      </c>
    </row>
    <row r="24" spans="1:3" x14ac:dyDescent="0.25">
      <c r="B24" s="16">
        <v>3000</v>
      </c>
      <c r="C24">
        <f t="shared" si="12"/>
        <v>18375000000</v>
      </c>
    </row>
    <row r="25" spans="1:3" x14ac:dyDescent="0.25">
      <c r="B25" s="16">
        <v>4000</v>
      </c>
      <c r="C25">
        <f t="shared" si="12"/>
        <v>24500000000</v>
      </c>
    </row>
    <row r="26" spans="1:3" x14ac:dyDescent="0.25">
      <c r="B26" s="16">
        <v>5000</v>
      </c>
      <c r="C26">
        <f t="shared" si="12"/>
        <v>30625000000</v>
      </c>
    </row>
    <row r="27" spans="1:3" x14ac:dyDescent="0.25">
      <c r="B27" s="16">
        <v>6000</v>
      </c>
      <c r="C27">
        <f t="shared" si="12"/>
        <v>36750000000</v>
      </c>
    </row>
    <row r="28" spans="1:3" x14ac:dyDescent="0.25">
      <c r="B28" s="16">
        <v>7000</v>
      </c>
      <c r="C28">
        <f t="shared" si="12"/>
        <v>42875000000</v>
      </c>
    </row>
    <row r="29" spans="1:3" x14ac:dyDescent="0.25">
      <c r="B29" s="16">
        <v>8000</v>
      </c>
      <c r="C29">
        <f t="shared" si="12"/>
        <v>49000000000</v>
      </c>
    </row>
    <row r="30" spans="1:3" x14ac:dyDescent="0.25">
      <c r="B30" s="16">
        <v>9000</v>
      </c>
      <c r="C30">
        <f t="shared" si="12"/>
        <v>55125000000</v>
      </c>
    </row>
    <row r="31" spans="1:3" x14ac:dyDescent="0.25">
      <c r="B31" s="16">
        <v>10000</v>
      </c>
      <c r="C31">
        <f t="shared" si="12"/>
        <v>61250000000</v>
      </c>
    </row>
    <row r="37" spans="2:14" ht="15.75" thickBot="1" x14ac:dyDescent="0.3"/>
    <row r="38" spans="2:14" ht="15.75" thickBot="1" x14ac:dyDescent="0.3">
      <c r="I38" s="25" t="s">
        <v>54</v>
      </c>
      <c r="J38" s="25"/>
      <c r="K38" s="25" t="s">
        <v>53</v>
      </c>
      <c r="L38" s="25" t="s">
        <v>47</v>
      </c>
      <c r="M38" s="25" t="s">
        <v>46</v>
      </c>
      <c r="N38" s="25" t="s">
        <v>52</v>
      </c>
    </row>
    <row r="39" spans="2:14" ht="15.75" thickBot="1" x14ac:dyDescent="0.3"/>
    <row r="40" spans="2:14" x14ac:dyDescent="0.25">
      <c r="I40" s="26" t="s">
        <v>49</v>
      </c>
      <c r="J40" s="26"/>
      <c r="K40" s="26">
        <v>22977</v>
      </c>
      <c r="L40" s="27">
        <v>1910</v>
      </c>
      <c r="M40" s="28">
        <f>0.5*K40*(L40^2)</f>
        <v>41911196850</v>
      </c>
      <c r="N40" s="29" t="s">
        <v>50</v>
      </c>
    </row>
    <row r="41" spans="2:14" x14ac:dyDescent="0.25">
      <c r="I41" s="12" t="s">
        <v>29</v>
      </c>
      <c r="J41" s="12"/>
      <c r="K41" s="12">
        <v>18850</v>
      </c>
      <c r="L41" s="30">
        <v>3076</v>
      </c>
      <c r="M41" s="31">
        <f>0.5*K41*(L41^2)</f>
        <v>89177238800</v>
      </c>
      <c r="N41" s="9" t="s">
        <v>48</v>
      </c>
    </row>
    <row r="42" spans="2:14" x14ac:dyDescent="0.25">
      <c r="I42" s="12" t="s">
        <v>30</v>
      </c>
      <c r="J42" s="12"/>
      <c r="K42" s="12">
        <v>15600</v>
      </c>
      <c r="L42" s="30">
        <v>5361</v>
      </c>
      <c r="M42" s="31">
        <f>0.5*K42*(L42^2)</f>
        <v>224174503800</v>
      </c>
      <c r="N42" s="9" t="s">
        <v>56</v>
      </c>
    </row>
    <row r="43" spans="2:14" x14ac:dyDescent="0.25">
      <c r="I43" s="12" t="s">
        <v>51</v>
      </c>
      <c r="J43" s="12"/>
      <c r="K43" s="12">
        <v>10865</v>
      </c>
      <c r="L43" s="12">
        <v>2350</v>
      </c>
      <c r="M43" s="31">
        <f>0.5*K43*(L43^2)</f>
        <v>30000981250</v>
      </c>
      <c r="N43" s="9" t="s">
        <v>55</v>
      </c>
    </row>
    <row r="47" spans="2:14" x14ac:dyDescent="0.25">
      <c r="B47" t="s">
        <v>65</v>
      </c>
    </row>
    <row r="48" spans="2:14" x14ac:dyDescent="0.25">
      <c r="D48" s="71" t="s">
        <v>70</v>
      </c>
      <c r="E48" s="71"/>
      <c r="F48" s="71" t="s">
        <v>49</v>
      </c>
      <c r="G48" s="71"/>
      <c r="H48" s="71" t="s">
        <v>21</v>
      </c>
      <c r="I48" s="71"/>
      <c r="J48" s="71" t="s">
        <v>75</v>
      </c>
      <c r="K48" s="71"/>
    </row>
    <row r="49" spans="1:11" x14ac:dyDescent="0.25">
      <c r="D49" s="16" t="s">
        <v>20</v>
      </c>
      <c r="E49" s="16">
        <v>2.4620000000000002</v>
      </c>
      <c r="F49" s="16" t="s">
        <v>20</v>
      </c>
      <c r="G49" s="16">
        <v>3.49</v>
      </c>
      <c r="H49" s="16" t="s">
        <v>20</v>
      </c>
      <c r="I49" s="16">
        <v>3.9</v>
      </c>
      <c r="J49" s="16" t="s">
        <v>20</v>
      </c>
      <c r="K49" s="16">
        <v>4.54</v>
      </c>
    </row>
    <row r="50" spans="1:11" x14ac:dyDescent="0.25">
      <c r="A50" t="s">
        <v>67</v>
      </c>
      <c r="B50" t="s">
        <v>66</v>
      </c>
      <c r="D50" s="16" t="s">
        <v>74</v>
      </c>
      <c r="E50" s="24">
        <f>M41</f>
        <v>89177238800</v>
      </c>
      <c r="F50" s="16" t="s">
        <v>74</v>
      </c>
      <c r="G50" s="24">
        <f>M40</f>
        <v>41911196850</v>
      </c>
      <c r="H50" s="16" t="s">
        <v>74</v>
      </c>
      <c r="I50" s="24">
        <f>M42</f>
        <v>224174503800</v>
      </c>
      <c r="J50" s="16" t="s">
        <v>74</v>
      </c>
      <c r="K50" s="24">
        <f>M43</f>
        <v>30000981250</v>
      </c>
    </row>
    <row r="51" spans="1:11" x14ac:dyDescent="0.25">
      <c r="B51" s="71" t="s">
        <v>71</v>
      </c>
      <c r="C51" s="71"/>
      <c r="D51" s="16" t="s">
        <v>72</v>
      </c>
      <c r="E51" s="16" t="s">
        <v>73</v>
      </c>
      <c r="F51" s="16" t="s">
        <v>72</v>
      </c>
      <c r="G51" s="16" t="s">
        <v>73</v>
      </c>
      <c r="H51" s="16" t="s">
        <v>72</v>
      </c>
      <c r="I51" s="16" t="s">
        <v>73</v>
      </c>
      <c r="J51" s="16" t="s">
        <v>72</v>
      </c>
      <c r="K51" s="16" t="s">
        <v>73</v>
      </c>
    </row>
    <row r="52" spans="1:11" x14ac:dyDescent="0.25">
      <c r="A52">
        <v>1000</v>
      </c>
      <c r="D52" s="19"/>
      <c r="E52" s="19"/>
      <c r="F52" s="35"/>
      <c r="G52" s="36"/>
      <c r="H52" s="19"/>
      <c r="I52" s="19"/>
      <c r="J52" s="19"/>
      <c r="K52" s="19"/>
    </row>
    <row r="53" spans="1:11" x14ac:dyDescent="0.25">
      <c r="B53">
        <v>125</v>
      </c>
      <c r="C53">
        <f t="shared" ref="C53:C84" si="13">B53/$A$52</f>
        <v>0.125</v>
      </c>
      <c r="D53" s="18">
        <f t="shared" ref="D53:D84" si="14">C53-$E$49</f>
        <v>-2.3370000000000002</v>
      </c>
      <c r="E53" s="18">
        <f>SQRT(2*$E$50/$B53)/$A$52</f>
        <v>37.773480390347935</v>
      </c>
      <c r="F53" s="38">
        <f t="shared" ref="F53:F84" si="15">C53-$G$49</f>
        <v>-3.3650000000000002</v>
      </c>
      <c r="G53" s="37">
        <f t="shared" ref="G53:G84" si="16">SQRT(2*$G$50/B53)/$A$52</f>
        <v>25.895543045087894</v>
      </c>
      <c r="H53" s="18">
        <f t="shared" ref="H53:H84" si="17">C53-$I$49</f>
        <v>-3.7749999999999999</v>
      </c>
      <c r="I53" s="18">
        <f t="shared" ref="I53:I84" si="18">SQRT(2*$I$50/$B53)/$A$52</f>
        <v>59.889832699716237</v>
      </c>
      <c r="J53" s="18">
        <f t="shared" ref="J53:J84" si="19">C53-$K$49</f>
        <v>-4.415</v>
      </c>
      <c r="K53" s="18">
        <f t="shared" ref="K53:K84" si="20">SQRT(2*$K$50/$B53)/$A$52</f>
        <v>21.909260599116529</v>
      </c>
    </row>
    <row r="54" spans="1:11" x14ac:dyDescent="0.25">
      <c r="B54">
        <v>250</v>
      </c>
      <c r="C54">
        <f t="shared" si="13"/>
        <v>0.25</v>
      </c>
      <c r="D54" s="18">
        <f t="shared" si="14"/>
        <v>-2.2120000000000002</v>
      </c>
      <c r="E54" s="18">
        <f t="shared" ref="E54:E84" si="21">SQRT(2*$E$50/$B54)/$A$52</f>
        <v>26.709884133032102</v>
      </c>
      <c r="F54" s="38">
        <f t="shared" si="15"/>
        <v>-3.24</v>
      </c>
      <c r="G54" s="37">
        <f t="shared" si="16"/>
        <v>18.310914089689788</v>
      </c>
      <c r="H54" s="18">
        <f t="shared" si="17"/>
        <v>-3.65</v>
      </c>
      <c r="I54" s="18">
        <f t="shared" si="18"/>
        <v>42.348506826097193</v>
      </c>
      <c r="J54" s="18">
        <f t="shared" si="19"/>
        <v>-4.29</v>
      </c>
      <c r="K54" s="18">
        <f t="shared" si="20"/>
        <v>15.492186740418539</v>
      </c>
    </row>
    <row r="55" spans="1:11" x14ac:dyDescent="0.25">
      <c r="B55">
        <v>500</v>
      </c>
      <c r="C55">
        <f t="shared" si="13"/>
        <v>0.5</v>
      </c>
      <c r="D55" s="18">
        <f t="shared" si="14"/>
        <v>-1.9620000000000002</v>
      </c>
      <c r="E55" s="18">
        <f t="shared" si="21"/>
        <v>18.886740195173967</v>
      </c>
      <c r="F55" s="38">
        <f t="shared" si="15"/>
        <v>-2.99</v>
      </c>
      <c r="G55" s="37">
        <f t="shared" si="16"/>
        <v>12.947771522543947</v>
      </c>
      <c r="H55" s="18">
        <f t="shared" si="17"/>
        <v>-3.4</v>
      </c>
      <c r="I55" s="18">
        <f t="shared" si="18"/>
        <v>29.944916349858119</v>
      </c>
      <c r="J55" s="18">
        <f t="shared" si="19"/>
        <v>-4.04</v>
      </c>
      <c r="K55" s="18">
        <f t="shared" si="20"/>
        <v>10.954630299558264</v>
      </c>
    </row>
    <row r="56" spans="1:11" x14ac:dyDescent="0.25">
      <c r="B56">
        <v>1000</v>
      </c>
      <c r="C56">
        <f t="shared" si="13"/>
        <v>1</v>
      </c>
      <c r="D56" s="18">
        <f t="shared" si="14"/>
        <v>-1.4620000000000002</v>
      </c>
      <c r="E56" s="18">
        <f t="shared" si="21"/>
        <v>13.354942066516051</v>
      </c>
      <c r="F56" s="38">
        <f t="shared" si="15"/>
        <v>-2.4900000000000002</v>
      </c>
      <c r="G56" s="37">
        <f t="shared" si="16"/>
        <v>9.1554570448448942</v>
      </c>
      <c r="H56" s="18">
        <f t="shared" si="17"/>
        <v>-2.9</v>
      </c>
      <c r="I56" s="18">
        <f t="shared" si="18"/>
        <v>21.174253413048596</v>
      </c>
      <c r="J56" s="18">
        <f t="shared" si="19"/>
        <v>-3.54</v>
      </c>
      <c r="K56" s="18">
        <f t="shared" si="20"/>
        <v>7.7460933702092696</v>
      </c>
    </row>
    <row r="57" spans="1:11" x14ac:dyDescent="0.25">
      <c r="B57">
        <v>2000</v>
      </c>
      <c r="C57">
        <f t="shared" si="13"/>
        <v>2</v>
      </c>
      <c r="D57" s="18">
        <f t="shared" si="14"/>
        <v>-0.46200000000000019</v>
      </c>
      <c r="E57" s="18">
        <f t="shared" si="21"/>
        <v>9.4433700975869836</v>
      </c>
      <c r="F57" s="38">
        <f t="shared" si="15"/>
        <v>-1.4900000000000002</v>
      </c>
      <c r="G57" s="37">
        <f t="shared" si="16"/>
        <v>6.4738857612719736</v>
      </c>
      <c r="H57" s="18">
        <f t="shared" si="17"/>
        <v>-1.9</v>
      </c>
      <c r="I57" s="18">
        <f t="shared" si="18"/>
        <v>14.972458174929059</v>
      </c>
      <c r="J57" s="18">
        <f t="shared" si="19"/>
        <v>-2.54</v>
      </c>
      <c r="K57" s="18">
        <f t="shared" si="20"/>
        <v>5.4773151497791321</v>
      </c>
    </row>
    <row r="58" spans="1:11" x14ac:dyDescent="0.25">
      <c r="A58" t="s">
        <v>70</v>
      </c>
      <c r="B58">
        <v>2462</v>
      </c>
      <c r="C58">
        <f t="shared" si="13"/>
        <v>2.4620000000000002</v>
      </c>
      <c r="D58" s="40">
        <f t="shared" si="14"/>
        <v>0</v>
      </c>
      <c r="E58" s="18">
        <f t="shared" si="21"/>
        <v>8.5113408742012027</v>
      </c>
      <c r="F58" s="38">
        <f t="shared" si="15"/>
        <v>-1.028</v>
      </c>
      <c r="G58" s="37">
        <f t="shared" si="16"/>
        <v>5.8349347664456266</v>
      </c>
      <c r="H58" s="18">
        <f t="shared" si="17"/>
        <v>-1.4379999999999997</v>
      </c>
      <c r="I58" s="18">
        <f t="shared" si="18"/>
        <v>13.494726346064169</v>
      </c>
      <c r="J58" s="18">
        <f t="shared" si="19"/>
        <v>-2.0779999999999998</v>
      </c>
      <c r="K58" s="18">
        <f t="shared" si="20"/>
        <v>4.9367223600723857</v>
      </c>
    </row>
    <row r="59" spans="1:11" x14ac:dyDescent="0.25">
      <c r="B59">
        <v>3000</v>
      </c>
      <c r="C59">
        <f t="shared" si="13"/>
        <v>3</v>
      </c>
      <c r="D59" s="18">
        <f t="shared" si="14"/>
        <v>0.53799999999999981</v>
      </c>
      <c r="E59" s="18">
        <f t="shared" si="21"/>
        <v>7.7104793971148986</v>
      </c>
      <c r="F59" s="38">
        <f t="shared" si="15"/>
        <v>-0.49000000000000021</v>
      </c>
      <c r="G59" s="37">
        <f t="shared" si="16"/>
        <v>5.2859055893952558</v>
      </c>
      <c r="H59" s="18">
        <f t="shared" si="17"/>
        <v>-0.89999999999999991</v>
      </c>
      <c r="I59" s="18">
        <f t="shared" si="18"/>
        <v>12.224960907912957</v>
      </c>
      <c r="J59" s="18">
        <f t="shared" si="19"/>
        <v>-1.54</v>
      </c>
      <c r="K59" s="18">
        <f t="shared" si="20"/>
        <v>4.4722090924582973</v>
      </c>
    </row>
    <row r="60" spans="1:11" x14ac:dyDescent="0.25">
      <c r="A60" t="s">
        <v>49</v>
      </c>
      <c r="B60">
        <v>3490</v>
      </c>
      <c r="C60">
        <f t="shared" si="13"/>
        <v>3.49</v>
      </c>
      <c r="D60" s="18">
        <f t="shared" si="14"/>
        <v>1.028</v>
      </c>
      <c r="E60" s="18">
        <f t="shared" si="21"/>
        <v>7.1487365906436136</v>
      </c>
      <c r="F60" s="39">
        <f t="shared" si="15"/>
        <v>0</v>
      </c>
      <c r="G60" s="37">
        <f>SQRT(2*$G$50/B60)/$A$52</f>
        <v>4.9008037964198143</v>
      </c>
      <c r="H60" s="18">
        <f t="shared" si="17"/>
        <v>-0.4099999999999997</v>
      </c>
      <c r="I60" s="18">
        <f t="shared" si="18"/>
        <v>11.334317992508453</v>
      </c>
      <c r="J60" s="18">
        <f t="shared" si="19"/>
        <v>-1.0499999999999998</v>
      </c>
      <c r="K60" s="18">
        <f t="shared" si="20"/>
        <v>4.1463887177013214</v>
      </c>
    </row>
    <row r="61" spans="1:11" x14ac:dyDescent="0.25">
      <c r="A61" t="s">
        <v>69</v>
      </c>
      <c r="B61">
        <v>3900</v>
      </c>
      <c r="C61">
        <f t="shared" si="13"/>
        <v>3.9</v>
      </c>
      <c r="D61" s="18">
        <f t="shared" si="14"/>
        <v>1.4379999999999997</v>
      </c>
      <c r="E61" s="18">
        <f t="shared" si="21"/>
        <v>6.76253778794125</v>
      </c>
      <c r="F61" s="38">
        <f t="shared" si="15"/>
        <v>0.4099999999999997</v>
      </c>
      <c r="G61" s="37">
        <f t="shared" si="16"/>
        <v>4.6360458864789571</v>
      </c>
      <c r="H61" s="40">
        <f t="shared" si="17"/>
        <v>0</v>
      </c>
      <c r="I61" s="18">
        <f t="shared" si="18"/>
        <v>10.722</v>
      </c>
      <c r="J61" s="18">
        <f t="shared" si="19"/>
        <v>-0.64000000000000012</v>
      </c>
      <c r="K61" s="18">
        <f t="shared" si="20"/>
        <v>3.9223868485583608</v>
      </c>
    </row>
    <row r="62" spans="1:11" x14ac:dyDescent="0.25">
      <c r="B62">
        <v>4000</v>
      </c>
      <c r="C62">
        <f t="shared" si="13"/>
        <v>4</v>
      </c>
      <c r="D62" s="18">
        <f t="shared" si="14"/>
        <v>1.5379999999999998</v>
      </c>
      <c r="E62" s="18">
        <f t="shared" si="21"/>
        <v>6.6774710332580254</v>
      </c>
      <c r="F62" s="38">
        <f t="shared" si="15"/>
        <v>0.50999999999999979</v>
      </c>
      <c r="G62" s="37">
        <f t="shared" si="16"/>
        <v>4.5777285224224471</v>
      </c>
      <c r="H62" s="18">
        <f t="shared" si="17"/>
        <v>0.10000000000000009</v>
      </c>
      <c r="I62" s="18">
        <f t="shared" si="18"/>
        <v>10.587126706524298</v>
      </c>
      <c r="J62" s="18">
        <f t="shared" si="19"/>
        <v>-0.54</v>
      </c>
      <c r="K62" s="18">
        <f t="shared" si="20"/>
        <v>3.8730466851046348</v>
      </c>
    </row>
    <row r="63" spans="1:11" x14ac:dyDescent="0.25">
      <c r="A63" t="s">
        <v>68</v>
      </c>
      <c r="B63">
        <v>4540</v>
      </c>
      <c r="C63">
        <f t="shared" si="13"/>
        <v>4.54</v>
      </c>
      <c r="D63" s="18">
        <f t="shared" si="14"/>
        <v>2.0779999999999998</v>
      </c>
      <c r="E63" s="18">
        <f t="shared" si="21"/>
        <v>6.267784873834584</v>
      </c>
      <c r="F63" s="38">
        <f t="shared" si="15"/>
        <v>1.0499999999999998</v>
      </c>
      <c r="G63" s="37">
        <f t="shared" si="16"/>
        <v>4.2968688963913388</v>
      </c>
      <c r="H63" s="18">
        <f t="shared" si="17"/>
        <v>0.64000000000000012</v>
      </c>
      <c r="I63" s="18">
        <f t="shared" si="18"/>
        <v>9.9375695226559877</v>
      </c>
      <c r="J63" s="40">
        <f t="shared" si="19"/>
        <v>0</v>
      </c>
      <c r="K63" s="18">
        <f t="shared" si="20"/>
        <v>3.6354217498881027</v>
      </c>
    </row>
    <row r="64" spans="1:11" x14ac:dyDescent="0.25">
      <c r="B64">
        <v>5000</v>
      </c>
      <c r="C64">
        <f t="shared" si="13"/>
        <v>5</v>
      </c>
      <c r="D64" s="18">
        <f t="shared" si="14"/>
        <v>2.5379999999999998</v>
      </c>
      <c r="E64" s="18">
        <f t="shared" si="21"/>
        <v>5.9725116592602818</v>
      </c>
      <c r="F64" s="38">
        <f t="shared" si="15"/>
        <v>1.5099999999999998</v>
      </c>
      <c r="G64" s="37">
        <f t="shared" si="16"/>
        <v>4.0944448634705051</v>
      </c>
      <c r="H64" s="18">
        <f t="shared" si="17"/>
        <v>1.1000000000000001</v>
      </c>
      <c r="I64" s="18">
        <f t="shared" si="18"/>
        <v>9.4694140008767178</v>
      </c>
      <c r="J64" s="18">
        <f t="shared" si="19"/>
        <v>0.45999999999999996</v>
      </c>
      <c r="K64" s="18">
        <f t="shared" si="20"/>
        <v>3.4641582671696742</v>
      </c>
    </row>
    <row r="65" spans="2:11" x14ac:dyDescent="0.25">
      <c r="B65">
        <v>6000</v>
      </c>
      <c r="C65">
        <f t="shared" si="13"/>
        <v>6</v>
      </c>
      <c r="D65" s="18">
        <f t="shared" si="14"/>
        <v>3.5379999999999998</v>
      </c>
      <c r="E65" s="18">
        <f t="shared" si="21"/>
        <v>5.4521322678991071</v>
      </c>
      <c r="F65" s="38">
        <f t="shared" si="15"/>
        <v>2.5099999999999998</v>
      </c>
      <c r="G65" s="37">
        <f t="shared" si="16"/>
        <v>3.7376996869732593</v>
      </c>
      <c r="H65" s="18">
        <f t="shared" si="17"/>
        <v>2.1</v>
      </c>
      <c r="I65" s="18">
        <f t="shared" si="18"/>
        <v>8.644352757725704</v>
      </c>
      <c r="J65" s="18">
        <f t="shared" si="19"/>
        <v>1.46</v>
      </c>
      <c r="K65" s="18">
        <f t="shared" si="20"/>
        <v>3.1623293761613978</v>
      </c>
    </row>
    <row r="66" spans="2:11" x14ac:dyDescent="0.25">
      <c r="B66">
        <v>7000</v>
      </c>
      <c r="C66">
        <f t="shared" si="13"/>
        <v>7</v>
      </c>
      <c r="D66" s="18">
        <f t="shared" si="14"/>
        <v>4.5380000000000003</v>
      </c>
      <c r="E66" s="18">
        <f t="shared" si="21"/>
        <v>5.0476936402394985</v>
      </c>
      <c r="F66" s="38">
        <f t="shared" si="15"/>
        <v>3.51</v>
      </c>
      <c r="G66" s="37">
        <f t="shared" si="16"/>
        <v>3.4604374971134169</v>
      </c>
      <c r="H66" s="18">
        <f t="shared" si="17"/>
        <v>3.1</v>
      </c>
      <c r="I66" s="18">
        <f t="shared" si="18"/>
        <v>8.003115532626742</v>
      </c>
      <c r="J66" s="18">
        <f t="shared" si="19"/>
        <v>2.46</v>
      </c>
      <c r="K66" s="18">
        <f t="shared" si="20"/>
        <v>2.9277480985514153</v>
      </c>
    </row>
    <row r="67" spans="2:11" x14ac:dyDescent="0.25">
      <c r="B67">
        <v>8000</v>
      </c>
      <c r="C67">
        <f t="shared" si="13"/>
        <v>8</v>
      </c>
      <c r="D67" s="18">
        <f t="shared" si="14"/>
        <v>5.5380000000000003</v>
      </c>
      <c r="E67" s="18">
        <f t="shared" si="21"/>
        <v>4.7216850487934918</v>
      </c>
      <c r="F67" s="38">
        <f t="shared" si="15"/>
        <v>4.51</v>
      </c>
      <c r="G67" s="37">
        <f t="shared" si="16"/>
        <v>3.2369428806359868</v>
      </c>
      <c r="H67" s="18">
        <f t="shared" si="17"/>
        <v>4.0999999999999996</v>
      </c>
      <c r="I67" s="18">
        <f t="shared" si="18"/>
        <v>7.4862290874645296</v>
      </c>
      <c r="J67" s="18">
        <f t="shared" si="19"/>
        <v>3.46</v>
      </c>
      <c r="K67" s="18">
        <f t="shared" si="20"/>
        <v>2.7386575748895661</v>
      </c>
    </row>
    <row r="68" spans="2:11" x14ac:dyDescent="0.25">
      <c r="B68">
        <v>9000</v>
      </c>
      <c r="C68">
        <f t="shared" si="13"/>
        <v>9</v>
      </c>
      <c r="D68" s="18">
        <f t="shared" si="14"/>
        <v>6.5380000000000003</v>
      </c>
      <c r="E68" s="18">
        <f t="shared" si="21"/>
        <v>4.45164735550535</v>
      </c>
      <c r="F68" s="38">
        <f t="shared" si="15"/>
        <v>5.51</v>
      </c>
      <c r="G68" s="37">
        <f t="shared" si="16"/>
        <v>3.0518190149482978</v>
      </c>
      <c r="H68" s="18">
        <f t="shared" si="17"/>
        <v>5.0999999999999996</v>
      </c>
      <c r="I68" s="18">
        <f t="shared" si="18"/>
        <v>7.0580844710161976</v>
      </c>
      <c r="J68" s="18">
        <f t="shared" si="19"/>
        <v>4.46</v>
      </c>
      <c r="K68" s="18">
        <f t="shared" si="20"/>
        <v>2.5820311234030897</v>
      </c>
    </row>
    <row r="69" spans="2:11" x14ac:dyDescent="0.25">
      <c r="B69">
        <v>10000</v>
      </c>
      <c r="C69">
        <f t="shared" si="13"/>
        <v>10</v>
      </c>
      <c r="D69" s="18">
        <f t="shared" si="14"/>
        <v>7.5380000000000003</v>
      </c>
      <c r="E69" s="18">
        <f t="shared" si="21"/>
        <v>4.2232034949786641</v>
      </c>
      <c r="F69" s="38">
        <f t="shared" si="15"/>
        <v>6.51</v>
      </c>
      <c r="G69" s="37">
        <f t="shared" si="16"/>
        <v>2.8952097281544216</v>
      </c>
      <c r="H69" s="18">
        <f t="shared" si="17"/>
        <v>6.1</v>
      </c>
      <c r="I69" s="18">
        <f t="shared" si="18"/>
        <v>6.6958868538827625</v>
      </c>
      <c r="J69" s="18">
        <f t="shared" si="19"/>
        <v>5.46</v>
      </c>
      <c r="K69" s="18">
        <f t="shared" si="20"/>
        <v>2.4495298018191165</v>
      </c>
    </row>
    <row r="70" spans="2:11" x14ac:dyDescent="0.25">
      <c r="B70">
        <v>11000</v>
      </c>
      <c r="C70">
        <f t="shared" si="13"/>
        <v>11</v>
      </c>
      <c r="D70" s="18">
        <f t="shared" si="14"/>
        <v>8.5380000000000003</v>
      </c>
      <c r="E70" s="18">
        <f t="shared" si="21"/>
        <v>4.0266665392333918</v>
      </c>
      <c r="F70" s="38">
        <f t="shared" si="15"/>
        <v>7.51</v>
      </c>
      <c r="G70" s="37">
        <f t="shared" si="16"/>
        <v>2.7604741638151422</v>
      </c>
      <c r="H70" s="18">
        <f t="shared" si="17"/>
        <v>7.1</v>
      </c>
      <c r="I70" s="18">
        <f t="shared" si="18"/>
        <v>6.384277616998582</v>
      </c>
      <c r="J70" s="18">
        <f t="shared" si="19"/>
        <v>6.46</v>
      </c>
      <c r="K70" s="18">
        <f t="shared" si="20"/>
        <v>2.3355350272766975</v>
      </c>
    </row>
    <row r="71" spans="2:11" x14ac:dyDescent="0.25">
      <c r="B71">
        <v>12000</v>
      </c>
      <c r="C71">
        <f t="shared" si="13"/>
        <v>12</v>
      </c>
      <c r="D71" s="18">
        <f t="shared" si="14"/>
        <v>9.5380000000000003</v>
      </c>
      <c r="E71" s="18">
        <f t="shared" si="21"/>
        <v>3.8552396985574493</v>
      </c>
      <c r="F71" s="38">
        <f t="shared" si="15"/>
        <v>8.51</v>
      </c>
      <c r="G71" s="37">
        <f t="shared" si="16"/>
        <v>2.6429527946976279</v>
      </c>
      <c r="H71" s="18">
        <f t="shared" si="17"/>
        <v>8.1</v>
      </c>
      <c r="I71" s="18">
        <f t="shared" si="18"/>
        <v>6.1124804539564783</v>
      </c>
      <c r="J71" s="18">
        <f t="shared" si="19"/>
        <v>7.46</v>
      </c>
      <c r="K71" s="18">
        <f t="shared" si="20"/>
        <v>2.2361045462291487</v>
      </c>
    </row>
    <row r="72" spans="2:11" x14ac:dyDescent="0.25">
      <c r="B72">
        <v>13000</v>
      </c>
      <c r="C72">
        <f t="shared" si="13"/>
        <v>13</v>
      </c>
      <c r="D72" s="18">
        <f t="shared" si="14"/>
        <v>10.538</v>
      </c>
      <c r="E72" s="18">
        <f t="shared" si="21"/>
        <v>3.70399449243651</v>
      </c>
      <c r="F72" s="38">
        <f t="shared" si="15"/>
        <v>9.51</v>
      </c>
      <c r="G72" s="37">
        <f t="shared" si="16"/>
        <v>2.5392669096535596</v>
      </c>
      <c r="H72" s="18">
        <f t="shared" si="17"/>
        <v>9.1</v>
      </c>
      <c r="I72" s="18">
        <f t="shared" si="18"/>
        <v>5.8726812615703912</v>
      </c>
      <c r="J72" s="18">
        <f t="shared" si="19"/>
        <v>8.4600000000000009</v>
      </c>
      <c r="K72" s="18">
        <f t="shared" si="20"/>
        <v>2.1483797562170137</v>
      </c>
    </row>
    <row r="73" spans="2:11" x14ac:dyDescent="0.25">
      <c r="B73">
        <v>14000</v>
      </c>
      <c r="C73">
        <f t="shared" si="13"/>
        <v>14</v>
      </c>
      <c r="D73" s="18">
        <f t="shared" si="14"/>
        <v>11.538</v>
      </c>
      <c r="E73" s="18">
        <f t="shared" si="21"/>
        <v>3.5692584023655591</v>
      </c>
      <c r="F73" s="38">
        <f t="shared" si="15"/>
        <v>10.51</v>
      </c>
      <c r="G73" s="37">
        <f t="shared" si="16"/>
        <v>2.4468988200811013</v>
      </c>
      <c r="H73" s="18">
        <f t="shared" si="17"/>
        <v>10.1</v>
      </c>
      <c r="I73" s="18">
        <f t="shared" si="18"/>
        <v>5.6590572637397578</v>
      </c>
      <c r="J73" s="18">
        <f t="shared" si="19"/>
        <v>9.4600000000000009</v>
      </c>
      <c r="K73" s="18">
        <f t="shared" si="20"/>
        <v>2.0702305340917264</v>
      </c>
    </row>
    <row r="74" spans="2:11" x14ac:dyDescent="0.25">
      <c r="B74">
        <v>15000</v>
      </c>
      <c r="C74">
        <f t="shared" si="13"/>
        <v>15</v>
      </c>
      <c r="D74" s="18">
        <f t="shared" si="14"/>
        <v>12.538</v>
      </c>
      <c r="E74" s="18">
        <f t="shared" si="21"/>
        <v>3.4482312142121017</v>
      </c>
      <c r="F74" s="38">
        <f t="shared" si="15"/>
        <v>11.51</v>
      </c>
      <c r="G74" s="37">
        <f t="shared" si="16"/>
        <v>2.3639288441067765</v>
      </c>
      <c r="H74" s="18">
        <f t="shared" si="17"/>
        <v>11.1</v>
      </c>
      <c r="I74" s="18">
        <f t="shared" si="18"/>
        <v>5.4671687224741836</v>
      </c>
      <c r="J74" s="18">
        <f t="shared" si="19"/>
        <v>10.46</v>
      </c>
      <c r="K74" s="18">
        <f t="shared" si="20"/>
        <v>2.0000327080658789</v>
      </c>
    </row>
    <row r="75" spans="2:11" x14ac:dyDescent="0.25">
      <c r="B75">
        <v>16000</v>
      </c>
      <c r="C75">
        <f t="shared" si="13"/>
        <v>16</v>
      </c>
      <c r="D75" s="18">
        <f t="shared" si="14"/>
        <v>13.538</v>
      </c>
      <c r="E75" s="18">
        <f t="shared" si="21"/>
        <v>3.3387355166290127</v>
      </c>
      <c r="F75" s="38">
        <f t="shared" si="15"/>
        <v>12.51</v>
      </c>
      <c r="G75" s="37">
        <f t="shared" si="16"/>
        <v>2.2888642612112235</v>
      </c>
      <c r="H75" s="18">
        <f t="shared" si="17"/>
        <v>12.1</v>
      </c>
      <c r="I75" s="18">
        <f t="shared" si="18"/>
        <v>5.2935633532621491</v>
      </c>
      <c r="J75" s="18">
        <f t="shared" si="19"/>
        <v>11.46</v>
      </c>
      <c r="K75" s="18">
        <f t="shared" si="20"/>
        <v>1.9365233425523174</v>
      </c>
    </row>
    <row r="76" spans="2:11" x14ac:dyDescent="0.25">
      <c r="B76">
        <v>17000</v>
      </c>
      <c r="C76">
        <f t="shared" si="13"/>
        <v>17</v>
      </c>
      <c r="D76" s="18">
        <f t="shared" si="14"/>
        <v>14.538</v>
      </c>
      <c r="E76" s="18">
        <f t="shared" si="21"/>
        <v>3.2390492214264865</v>
      </c>
      <c r="F76" s="38">
        <f t="shared" si="15"/>
        <v>13.51</v>
      </c>
      <c r="G76" s="37">
        <f t="shared" si="16"/>
        <v>2.2205244968647544</v>
      </c>
      <c r="H76" s="18">
        <f t="shared" si="17"/>
        <v>13.1</v>
      </c>
      <c r="I76" s="18">
        <f t="shared" si="18"/>
        <v>5.1355107862114471</v>
      </c>
      <c r="J76" s="18">
        <f t="shared" si="19"/>
        <v>12.46</v>
      </c>
      <c r="K76" s="18">
        <f t="shared" si="20"/>
        <v>1.8787035971335002</v>
      </c>
    </row>
    <row r="77" spans="2:11" x14ac:dyDescent="0.25">
      <c r="B77">
        <v>18000</v>
      </c>
      <c r="C77">
        <f t="shared" si="13"/>
        <v>18</v>
      </c>
      <c r="D77" s="18">
        <f t="shared" si="14"/>
        <v>15.538</v>
      </c>
      <c r="E77" s="18">
        <f t="shared" si="21"/>
        <v>3.1477900325289947</v>
      </c>
      <c r="F77" s="38">
        <f t="shared" si="15"/>
        <v>14.51</v>
      </c>
      <c r="G77" s="37">
        <f t="shared" si="16"/>
        <v>2.157961920423991</v>
      </c>
      <c r="H77" s="18">
        <f t="shared" si="17"/>
        <v>14.1</v>
      </c>
      <c r="I77" s="18">
        <f t="shared" si="18"/>
        <v>4.9908193916430195</v>
      </c>
      <c r="J77" s="18">
        <f t="shared" si="19"/>
        <v>13.46</v>
      </c>
      <c r="K77" s="18">
        <f t="shared" si="20"/>
        <v>1.8257717165930443</v>
      </c>
    </row>
    <row r="78" spans="2:11" x14ac:dyDescent="0.25">
      <c r="B78">
        <v>19000</v>
      </c>
      <c r="C78">
        <f t="shared" si="13"/>
        <v>19</v>
      </c>
      <c r="D78" s="18">
        <f t="shared" si="14"/>
        <v>16.538</v>
      </c>
      <c r="E78" s="18">
        <f t="shared" si="21"/>
        <v>3.0638338349886163</v>
      </c>
      <c r="F78" s="38">
        <f t="shared" si="15"/>
        <v>15.51</v>
      </c>
      <c r="G78" s="37">
        <f t="shared" si="16"/>
        <v>2.1004058968634958</v>
      </c>
      <c r="H78" s="18">
        <f t="shared" si="17"/>
        <v>15.1</v>
      </c>
      <c r="I78" s="18">
        <f t="shared" si="18"/>
        <v>4.8577068859157908</v>
      </c>
      <c r="J78" s="18">
        <f t="shared" si="19"/>
        <v>14.46</v>
      </c>
      <c r="K78" s="18">
        <f t="shared" si="20"/>
        <v>1.7770756951564526</v>
      </c>
    </row>
    <row r="79" spans="2:11" x14ac:dyDescent="0.25">
      <c r="B79">
        <v>20000</v>
      </c>
      <c r="C79">
        <f t="shared" si="13"/>
        <v>20</v>
      </c>
      <c r="D79" s="18">
        <f t="shared" si="14"/>
        <v>17.538</v>
      </c>
      <c r="E79" s="18">
        <f t="shared" si="21"/>
        <v>2.9862558296301409</v>
      </c>
      <c r="F79" s="38">
        <f t="shared" si="15"/>
        <v>16.509999999999998</v>
      </c>
      <c r="G79" s="37">
        <f t="shared" si="16"/>
        <v>2.0472224317352525</v>
      </c>
      <c r="H79" s="18">
        <f t="shared" si="17"/>
        <v>16.100000000000001</v>
      </c>
      <c r="I79" s="18">
        <f t="shared" si="18"/>
        <v>4.7347070004383589</v>
      </c>
      <c r="J79" s="18">
        <f t="shared" si="19"/>
        <v>15.46</v>
      </c>
      <c r="K79" s="18">
        <f t="shared" si="20"/>
        <v>1.7320791335848371</v>
      </c>
    </row>
    <row r="80" spans="2:11" x14ac:dyDescent="0.25">
      <c r="B80">
        <v>21000</v>
      </c>
      <c r="C80">
        <f t="shared" si="13"/>
        <v>21</v>
      </c>
      <c r="D80" s="18">
        <f t="shared" si="14"/>
        <v>18.538</v>
      </c>
      <c r="E80" s="18">
        <f t="shared" si="21"/>
        <v>2.9142872819790369</v>
      </c>
      <c r="F80" s="38">
        <f t="shared" si="15"/>
        <v>17.509999999999998</v>
      </c>
      <c r="G80" s="37">
        <f t="shared" si="16"/>
        <v>1.9978845204723061</v>
      </c>
      <c r="H80" s="18">
        <f t="shared" si="17"/>
        <v>17.100000000000001</v>
      </c>
      <c r="I80" s="18">
        <f t="shared" si="18"/>
        <v>4.6206009071177254</v>
      </c>
      <c r="J80" s="18">
        <f t="shared" si="19"/>
        <v>16.46</v>
      </c>
      <c r="K80" s="18">
        <f t="shared" si="20"/>
        <v>1.6903361528180747</v>
      </c>
    </row>
    <row r="81" spans="2:11" x14ac:dyDescent="0.25">
      <c r="B81">
        <v>22000</v>
      </c>
      <c r="C81">
        <f t="shared" si="13"/>
        <v>22</v>
      </c>
      <c r="D81" s="18">
        <f t="shared" si="14"/>
        <v>19.538</v>
      </c>
      <c r="E81" s="18">
        <f t="shared" si="21"/>
        <v>2.8472832154688987</v>
      </c>
      <c r="F81" s="38">
        <f t="shared" si="15"/>
        <v>18.509999999999998</v>
      </c>
      <c r="G81" s="37">
        <f t="shared" si="16"/>
        <v>1.9519500005239516</v>
      </c>
      <c r="H81" s="18">
        <f t="shared" si="17"/>
        <v>18.100000000000001</v>
      </c>
      <c r="I81" s="18">
        <f t="shared" si="18"/>
        <v>4.5143659959571885</v>
      </c>
      <c r="J81" s="18">
        <f t="shared" si="19"/>
        <v>17.46</v>
      </c>
      <c r="K81" s="18">
        <f t="shared" si="20"/>
        <v>1.6514726554860608</v>
      </c>
    </row>
    <row r="82" spans="2:11" x14ac:dyDescent="0.25">
      <c r="B82">
        <v>23000</v>
      </c>
      <c r="C82">
        <f t="shared" si="13"/>
        <v>23</v>
      </c>
      <c r="D82" s="18">
        <f t="shared" si="14"/>
        <v>20.538</v>
      </c>
      <c r="E82" s="18">
        <f t="shared" si="21"/>
        <v>2.7846979197657733</v>
      </c>
      <c r="F82" s="38">
        <f t="shared" si="15"/>
        <v>19.509999999999998</v>
      </c>
      <c r="G82" s="37">
        <f t="shared" si="16"/>
        <v>1.9090447611305503</v>
      </c>
      <c r="H82" s="18">
        <f t="shared" si="17"/>
        <v>19.100000000000001</v>
      </c>
      <c r="I82" s="18">
        <f t="shared" si="18"/>
        <v>4.4151370435178432</v>
      </c>
      <c r="J82" s="18">
        <f t="shared" si="19"/>
        <v>18.46</v>
      </c>
      <c r="K82" s="18">
        <f t="shared" si="20"/>
        <v>1.6151721203205773</v>
      </c>
    </row>
    <row r="83" spans="2:11" x14ac:dyDescent="0.25">
      <c r="B83">
        <v>24000</v>
      </c>
      <c r="C83">
        <f t="shared" si="13"/>
        <v>24</v>
      </c>
      <c r="D83" s="18">
        <f t="shared" si="14"/>
        <v>21.538</v>
      </c>
      <c r="E83" s="18">
        <f t="shared" si="21"/>
        <v>2.7260661339495535</v>
      </c>
      <c r="F83" s="38">
        <f t="shared" si="15"/>
        <v>20.509999999999998</v>
      </c>
      <c r="G83" s="37">
        <f t="shared" si="16"/>
        <v>1.8688498434866296</v>
      </c>
      <c r="H83" s="18">
        <f t="shared" si="17"/>
        <v>20.100000000000001</v>
      </c>
      <c r="I83" s="18">
        <f t="shared" si="18"/>
        <v>4.322176378862852</v>
      </c>
      <c r="J83" s="18">
        <f t="shared" si="19"/>
        <v>19.46</v>
      </c>
      <c r="K83" s="18">
        <f t="shared" si="20"/>
        <v>1.5811646880806989</v>
      </c>
    </row>
    <row r="84" spans="2:11" x14ac:dyDescent="0.25">
      <c r="B84">
        <v>25000</v>
      </c>
      <c r="C84">
        <f t="shared" si="13"/>
        <v>25</v>
      </c>
      <c r="D84" s="18">
        <f t="shared" si="14"/>
        <v>22.538</v>
      </c>
      <c r="E84" s="18">
        <f t="shared" si="21"/>
        <v>2.6709884133032102</v>
      </c>
      <c r="F84" s="38">
        <f t="shared" si="15"/>
        <v>21.509999999999998</v>
      </c>
      <c r="G84" s="37">
        <f t="shared" si="16"/>
        <v>1.8310914089689789</v>
      </c>
      <c r="H84" s="18">
        <f t="shared" si="17"/>
        <v>21.1</v>
      </c>
      <c r="I84" s="18">
        <f t="shared" si="18"/>
        <v>4.2348506826097188</v>
      </c>
      <c r="J84" s="18">
        <f t="shared" si="19"/>
        <v>20.46</v>
      </c>
      <c r="K84" s="18">
        <f t="shared" si="20"/>
        <v>1.5492186740418541</v>
      </c>
    </row>
    <row r="85" spans="2:11" x14ac:dyDescent="0.25">
      <c r="B85">
        <v>26000</v>
      </c>
      <c r="C85">
        <f t="shared" ref="C85:C116" si="22">B85/$A$52</f>
        <v>26</v>
      </c>
      <c r="D85" s="18">
        <f t="shared" ref="D85:D116" si="23">C85-$E$49</f>
        <v>23.538</v>
      </c>
      <c r="E85" s="18">
        <f t="shared" ref="E85:E116" si="24">SQRT(2*$E$50/$B85)/$A$52</f>
        <v>2.6191196230794804</v>
      </c>
      <c r="F85" s="38">
        <f t="shared" ref="F85:F116" si="25">C85-$G$49</f>
        <v>22.509999999999998</v>
      </c>
      <c r="G85" s="37">
        <f t="shared" ref="G85:G116" si="26">SQRT(2*$G$50/B85)/$A$52</f>
        <v>1.7955328510586404</v>
      </c>
      <c r="H85" s="18">
        <f t="shared" ref="H85:H116" si="27">C85-$I$49</f>
        <v>22.1</v>
      </c>
      <c r="I85" s="18">
        <f t="shared" ref="I85:I116" si="28">SQRT(2*$I$50/$B85)/$A$52</f>
        <v>4.1526127438035925</v>
      </c>
      <c r="J85" s="18">
        <f t="shared" ref="J85:J116" si="29">C85-$K$49</f>
        <v>21.46</v>
      </c>
      <c r="K85" s="18">
        <f t="shared" ref="K85:K116" si="30">SQRT(2*$K$50/$B85)/$A$52</f>
        <v>1.5191338941849526</v>
      </c>
    </row>
    <row r="86" spans="2:11" x14ac:dyDescent="0.25">
      <c r="B86">
        <v>27000</v>
      </c>
      <c r="C86">
        <f t="shared" si="22"/>
        <v>27</v>
      </c>
      <c r="D86" s="18">
        <f t="shared" si="23"/>
        <v>24.538</v>
      </c>
      <c r="E86" s="18">
        <f t="shared" si="24"/>
        <v>2.5701597990382994</v>
      </c>
      <c r="F86" s="38">
        <f t="shared" si="25"/>
        <v>23.509999999999998</v>
      </c>
      <c r="G86" s="37">
        <f t="shared" si="26"/>
        <v>1.7619685297984182</v>
      </c>
      <c r="H86" s="18">
        <f t="shared" si="27"/>
        <v>23.1</v>
      </c>
      <c r="I86" s="18">
        <f t="shared" si="28"/>
        <v>4.0749869693043195</v>
      </c>
      <c r="J86" s="18">
        <f t="shared" si="29"/>
        <v>22.46</v>
      </c>
      <c r="K86" s="18">
        <f t="shared" si="30"/>
        <v>1.4907363641527656</v>
      </c>
    </row>
    <row r="87" spans="2:11" x14ac:dyDescent="0.25">
      <c r="B87">
        <v>28000</v>
      </c>
      <c r="C87">
        <f t="shared" si="22"/>
        <v>28</v>
      </c>
      <c r="D87" s="18">
        <f t="shared" si="23"/>
        <v>25.538</v>
      </c>
      <c r="E87" s="18">
        <f t="shared" si="24"/>
        <v>2.5238468201197493</v>
      </c>
      <c r="F87" s="38">
        <f t="shared" si="25"/>
        <v>24.509999999999998</v>
      </c>
      <c r="G87" s="37">
        <f t="shared" si="26"/>
        <v>1.7302187485567084</v>
      </c>
      <c r="H87" s="18">
        <f t="shared" si="27"/>
        <v>24.1</v>
      </c>
      <c r="I87" s="18">
        <f t="shared" si="28"/>
        <v>4.001557766313371</v>
      </c>
      <c r="J87" s="18">
        <f t="shared" si="29"/>
        <v>23.46</v>
      </c>
      <c r="K87" s="18">
        <f t="shared" si="30"/>
        <v>1.4638740492757076</v>
      </c>
    </row>
    <row r="88" spans="2:11" x14ac:dyDescent="0.25">
      <c r="B88">
        <v>29000</v>
      </c>
      <c r="C88">
        <f t="shared" si="22"/>
        <v>29</v>
      </c>
      <c r="D88" s="18">
        <f t="shared" si="23"/>
        <v>26.538</v>
      </c>
      <c r="E88" s="18">
        <f t="shared" si="24"/>
        <v>2.4799504833766339</v>
      </c>
      <c r="F88" s="38">
        <f t="shared" si="25"/>
        <v>25.509999999999998</v>
      </c>
      <c r="G88" s="37">
        <f t="shared" si="26"/>
        <v>1.7001256921079446</v>
      </c>
      <c r="H88" s="18">
        <f t="shared" si="27"/>
        <v>25.1</v>
      </c>
      <c r="I88" s="18">
        <f t="shared" si="28"/>
        <v>3.9319601481826529</v>
      </c>
      <c r="J88" s="18">
        <f t="shared" si="29"/>
        <v>24.46</v>
      </c>
      <c r="K88" s="18">
        <f t="shared" si="30"/>
        <v>1.4384134279320298</v>
      </c>
    </row>
    <row r="89" spans="2:11" x14ac:dyDescent="0.25">
      <c r="B89">
        <v>30000</v>
      </c>
      <c r="C89">
        <f t="shared" si="22"/>
        <v>30</v>
      </c>
      <c r="D89" s="18">
        <f t="shared" si="23"/>
        <v>27.538</v>
      </c>
      <c r="E89" s="18">
        <f t="shared" si="24"/>
        <v>2.4382676746684995</v>
      </c>
      <c r="F89" s="38">
        <f t="shared" si="25"/>
        <v>26.509999999999998</v>
      </c>
      <c r="G89" s="37">
        <f t="shared" si="26"/>
        <v>1.6715501159103785</v>
      </c>
      <c r="H89" s="18">
        <f t="shared" si="27"/>
        <v>26.1</v>
      </c>
      <c r="I89" s="18">
        <f t="shared" si="28"/>
        <v>3.8658720775524893</v>
      </c>
      <c r="J89" s="18">
        <f t="shared" si="29"/>
        <v>25.46</v>
      </c>
      <c r="K89" s="18">
        <f t="shared" si="30"/>
        <v>1.4142366904682777</v>
      </c>
    </row>
    <row r="90" spans="2:11" x14ac:dyDescent="0.25">
      <c r="B90">
        <v>31000</v>
      </c>
      <c r="C90">
        <f t="shared" si="22"/>
        <v>31</v>
      </c>
      <c r="D90" s="18">
        <f t="shared" si="23"/>
        <v>28.538</v>
      </c>
      <c r="E90" s="18">
        <f t="shared" si="24"/>
        <v>2.3986184034066964</v>
      </c>
      <c r="F90" s="38">
        <f t="shared" si="25"/>
        <v>27.509999999999998</v>
      </c>
      <c r="G90" s="37">
        <f t="shared" si="26"/>
        <v>1.6443686277325311</v>
      </c>
      <c r="H90" s="18">
        <f t="shared" si="27"/>
        <v>27.1</v>
      </c>
      <c r="I90" s="18">
        <f t="shared" si="28"/>
        <v>3.8030081794420618</v>
      </c>
      <c r="J90" s="18">
        <f t="shared" si="29"/>
        <v>26.46</v>
      </c>
      <c r="K90" s="18">
        <f t="shared" si="30"/>
        <v>1.3912394392840344</v>
      </c>
    </row>
    <row r="91" spans="2:11" x14ac:dyDescent="0.25">
      <c r="B91">
        <v>32000</v>
      </c>
      <c r="C91">
        <f t="shared" si="22"/>
        <v>32</v>
      </c>
      <c r="D91" s="18">
        <f t="shared" si="23"/>
        <v>29.538</v>
      </c>
      <c r="E91" s="18">
        <f t="shared" si="24"/>
        <v>2.3608425243967459</v>
      </c>
      <c r="F91" s="38">
        <f t="shared" si="25"/>
        <v>28.509999999999998</v>
      </c>
      <c r="G91" s="37">
        <f t="shared" si="26"/>
        <v>1.6184714403179934</v>
      </c>
      <c r="H91" s="18">
        <f t="shared" si="27"/>
        <v>28.1</v>
      </c>
      <c r="I91" s="18">
        <f t="shared" si="28"/>
        <v>3.7431145437322648</v>
      </c>
      <c r="J91" s="18">
        <f t="shared" si="29"/>
        <v>27.46</v>
      </c>
      <c r="K91" s="18">
        <f t="shared" si="30"/>
        <v>1.369328787444783</v>
      </c>
    </row>
    <row r="92" spans="2:11" x14ac:dyDescent="0.25">
      <c r="B92">
        <v>33000</v>
      </c>
      <c r="C92">
        <f t="shared" si="22"/>
        <v>33</v>
      </c>
      <c r="D92" s="18">
        <f t="shared" si="23"/>
        <v>30.538</v>
      </c>
      <c r="E92" s="18">
        <f t="shared" si="24"/>
        <v>2.3247970103632576</v>
      </c>
      <c r="F92" s="38">
        <f t="shared" si="25"/>
        <v>29.509999999999998</v>
      </c>
      <c r="G92" s="37">
        <f t="shared" si="26"/>
        <v>1.5937605015696794</v>
      </c>
      <c r="H92" s="18">
        <f t="shared" si="27"/>
        <v>29.1</v>
      </c>
      <c r="I92" s="18">
        <f t="shared" si="28"/>
        <v>3.685964400755434</v>
      </c>
      <c r="J92" s="18">
        <f t="shared" si="29"/>
        <v>28.46</v>
      </c>
      <c r="K92" s="18">
        <f t="shared" si="30"/>
        <v>1.3484217767000011</v>
      </c>
    </row>
    <row r="93" spans="2:11" x14ac:dyDescent="0.25">
      <c r="B93">
        <v>34000</v>
      </c>
      <c r="C93">
        <f t="shared" si="22"/>
        <v>34</v>
      </c>
      <c r="D93" s="18">
        <f t="shared" si="23"/>
        <v>31.538</v>
      </c>
      <c r="E93" s="18">
        <f t="shared" si="24"/>
        <v>2.2903536690676756</v>
      </c>
      <c r="F93" s="38">
        <f t="shared" si="25"/>
        <v>30.509999999999998</v>
      </c>
      <c r="G93" s="37">
        <f t="shared" si="26"/>
        <v>1.5701479295239145</v>
      </c>
      <c r="H93" s="18">
        <f t="shared" si="27"/>
        <v>30.1</v>
      </c>
      <c r="I93" s="18">
        <f t="shared" si="28"/>
        <v>3.6313545017867725</v>
      </c>
      <c r="J93" s="18">
        <f t="shared" si="29"/>
        <v>29.46</v>
      </c>
      <c r="K93" s="18">
        <f t="shared" si="30"/>
        <v>1.3284440533726576</v>
      </c>
    </row>
    <row r="94" spans="2:11" x14ac:dyDescent="0.25">
      <c r="B94">
        <v>35000</v>
      </c>
      <c r="C94">
        <f t="shared" si="22"/>
        <v>35</v>
      </c>
      <c r="D94" s="18">
        <f t="shared" si="23"/>
        <v>32.537999999999997</v>
      </c>
      <c r="E94" s="18">
        <f t="shared" si="24"/>
        <v>2.2573972218337777</v>
      </c>
      <c r="F94" s="38">
        <f t="shared" si="25"/>
        <v>31.509999999999998</v>
      </c>
      <c r="G94" s="37">
        <f t="shared" si="26"/>
        <v>1.5475546950869665</v>
      </c>
      <c r="H94" s="18">
        <f t="shared" si="27"/>
        <v>31.1</v>
      </c>
      <c r="I94" s="18">
        <f t="shared" si="28"/>
        <v>3.5791020725475664</v>
      </c>
      <c r="J94" s="18">
        <f t="shared" si="29"/>
        <v>30.46</v>
      </c>
      <c r="K94" s="18">
        <f t="shared" si="30"/>
        <v>1.3093287538713436</v>
      </c>
    </row>
    <row r="95" spans="2:11" x14ac:dyDescent="0.25">
      <c r="B95">
        <v>36000</v>
      </c>
      <c r="C95">
        <f t="shared" si="22"/>
        <v>36</v>
      </c>
      <c r="D95" s="18">
        <f t="shared" si="23"/>
        <v>33.537999999999997</v>
      </c>
      <c r="E95" s="18">
        <f t="shared" si="24"/>
        <v>2.225823677752675</v>
      </c>
      <c r="F95" s="38">
        <f t="shared" si="25"/>
        <v>32.51</v>
      </c>
      <c r="G95" s="37">
        <f t="shared" si="26"/>
        <v>1.5259095074741489</v>
      </c>
      <c r="H95" s="18">
        <f t="shared" si="27"/>
        <v>32.1</v>
      </c>
      <c r="I95" s="18">
        <f t="shared" si="28"/>
        <v>3.5290422355080988</v>
      </c>
      <c r="J95" s="18">
        <f t="shared" si="29"/>
        <v>31.46</v>
      </c>
      <c r="K95" s="18">
        <f t="shared" si="30"/>
        <v>1.2910155617015449</v>
      </c>
    </row>
    <row r="96" spans="2:11" x14ac:dyDescent="0.25">
      <c r="B96">
        <v>37000</v>
      </c>
      <c r="C96">
        <f t="shared" si="22"/>
        <v>37</v>
      </c>
      <c r="D96" s="18">
        <f t="shared" si="23"/>
        <v>34.537999999999997</v>
      </c>
      <c r="E96" s="18">
        <f t="shared" si="24"/>
        <v>2.1955389512569545</v>
      </c>
      <c r="F96" s="38">
        <f t="shared" si="25"/>
        <v>33.51</v>
      </c>
      <c r="G96" s="37">
        <f t="shared" si="26"/>
        <v>1.5051478664901996</v>
      </c>
      <c r="H96" s="18">
        <f t="shared" si="27"/>
        <v>33.1</v>
      </c>
      <c r="I96" s="18">
        <f t="shared" si="28"/>
        <v>3.4810258180521938</v>
      </c>
      <c r="J96" s="18">
        <f t="shared" si="29"/>
        <v>32.46</v>
      </c>
      <c r="K96" s="18">
        <f t="shared" si="30"/>
        <v>1.273449905635146</v>
      </c>
    </row>
    <row r="97" spans="2:11" x14ac:dyDescent="0.25">
      <c r="B97">
        <v>38000</v>
      </c>
      <c r="C97">
        <f t="shared" si="22"/>
        <v>38</v>
      </c>
      <c r="D97" s="18">
        <f t="shared" si="23"/>
        <v>35.537999999999997</v>
      </c>
      <c r="E97" s="18">
        <f t="shared" si="24"/>
        <v>2.166457681149236</v>
      </c>
      <c r="F97" s="38">
        <f t="shared" si="25"/>
        <v>34.51</v>
      </c>
      <c r="G97" s="37">
        <f t="shared" si="26"/>
        <v>1.4852112529163903</v>
      </c>
      <c r="H97" s="18">
        <f t="shared" si="27"/>
        <v>34.1</v>
      </c>
      <c r="I97" s="18">
        <f t="shared" si="28"/>
        <v>3.4349174800476421</v>
      </c>
      <c r="J97" s="18">
        <f t="shared" si="29"/>
        <v>33.46</v>
      </c>
      <c r="K97" s="18">
        <f t="shared" si="30"/>
        <v>1.2565822747269255</v>
      </c>
    </row>
    <row r="98" spans="2:11" x14ac:dyDescent="0.25">
      <c r="B98">
        <v>39000</v>
      </c>
      <c r="C98">
        <f t="shared" si="22"/>
        <v>39</v>
      </c>
      <c r="D98" s="18">
        <f t="shared" si="23"/>
        <v>36.537999999999997</v>
      </c>
      <c r="E98" s="18">
        <f t="shared" si="24"/>
        <v>2.1385022172851103</v>
      </c>
      <c r="F98" s="38">
        <f t="shared" si="25"/>
        <v>35.51</v>
      </c>
      <c r="G98" s="37">
        <f t="shared" si="26"/>
        <v>1.4660464338327919</v>
      </c>
      <c r="H98" s="18">
        <f t="shared" si="27"/>
        <v>35.1</v>
      </c>
      <c r="I98" s="18">
        <f t="shared" si="28"/>
        <v>3.3905941072325363</v>
      </c>
      <c r="J98" s="18">
        <f t="shared" si="29"/>
        <v>34.46</v>
      </c>
      <c r="K98" s="18">
        <f t="shared" si="30"/>
        <v>1.2403676305734357</v>
      </c>
    </row>
    <row r="99" spans="2:11" x14ac:dyDescent="0.25">
      <c r="B99">
        <v>40000</v>
      </c>
      <c r="C99">
        <f t="shared" si="22"/>
        <v>40</v>
      </c>
      <c r="D99" s="18">
        <f t="shared" si="23"/>
        <v>37.537999999999997</v>
      </c>
      <c r="E99" s="18">
        <f t="shared" si="24"/>
        <v>2.111601747489332</v>
      </c>
      <c r="F99" s="38">
        <f t="shared" si="25"/>
        <v>36.51</v>
      </c>
      <c r="G99" s="37">
        <f t="shared" si="26"/>
        <v>1.4476048640772108</v>
      </c>
      <c r="H99" s="18">
        <f t="shared" si="27"/>
        <v>36.1</v>
      </c>
      <c r="I99" s="18">
        <f t="shared" si="28"/>
        <v>3.3479434269413813</v>
      </c>
      <c r="J99" s="18">
        <f t="shared" si="29"/>
        <v>35.46</v>
      </c>
      <c r="K99" s="18">
        <f t="shared" si="30"/>
        <v>1.2247649009095583</v>
      </c>
    </row>
    <row r="100" spans="2:11" x14ac:dyDescent="0.25">
      <c r="B100">
        <v>41000</v>
      </c>
      <c r="C100">
        <f t="shared" si="22"/>
        <v>41</v>
      </c>
      <c r="D100" s="18">
        <f t="shared" si="23"/>
        <v>38.537999999999997</v>
      </c>
      <c r="E100" s="18">
        <f t="shared" si="24"/>
        <v>2.085691542332206</v>
      </c>
      <c r="F100" s="38">
        <f t="shared" si="25"/>
        <v>37.51</v>
      </c>
      <c r="G100" s="37">
        <f t="shared" si="26"/>
        <v>1.4298421685029672</v>
      </c>
      <c r="H100" s="18">
        <f t="shared" si="27"/>
        <v>37.1</v>
      </c>
      <c r="I100" s="18">
        <f t="shared" si="28"/>
        <v>3.3068628106984552</v>
      </c>
      <c r="J100" s="18">
        <f t="shared" si="29"/>
        <v>36.46</v>
      </c>
      <c r="K100" s="18">
        <f t="shared" si="30"/>
        <v>1.2097365415659727</v>
      </c>
    </row>
    <row r="101" spans="2:11" x14ac:dyDescent="0.25">
      <c r="B101">
        <v>42000</v>
      </c>
      <c r="C101">
        <f t="shared" si="22"/>
        <v>42</v>
      </c>
      <c r="D101" s="18">
        <f t="shared" si="23"/>
        <v>39.537999999999997</v>
      </c>
      <c r="E101" s="18">
        <f t="shared" si="24"/>
        <v>2.0607122994130891</v>
      </c>
      <c r="F101" s="38">
        <f t="shared" si="25"/>
        <v>38.51</v>
      </c>
      <c r="G101" s="37">
        <f t="shared" si="26"/>
        <v>1.4127176924536016</v>
      </c>
      <c r="H101" s="18">
        <f t="shared" si="27"/>
        <v>38.1</v>
      </c>
      <c r="I101" s="18">
        <f t="shared" si="28"/>
        <v>3.2672582345796561</v>
      </c>
      <c r="J101" s="18">
        <f t="shared" si="29"/>
        <v>37.46</v>
      </c>
      <c r="K101" s="18">
        <f t="shared" si="30"/>
        <v>1.1952481561424408</v>
      </c>
    </row>
    <row r="102" spans="2:11" x14ac:dyDescent="0.25">
      <c r="B102">
        <v>43000</v>
      </c>
      <c r="C102">
        <f t="shared" si="22"/>
        <v>43</v>
      </c>
      <c r="D102" s="18">
        <f t="shared" si="23"/>
        <v>40.537999999999997</v>
      </c>
      <c r="E102" s="18">
        <f t="shared" si="24"/>
        <v>2.0366095720184587</v>
      </c>
      <c r="F102" s="38">
        <f t="shared" si="25"/>
        <v>39.51</v>
      </c>
      <c r="G102" s="37">
        <f t="shared" si="26"/>
        <v>1.3961941100804198</v>
      </c>
      <c r="H102" s="18">
        <f t="shared" si="27"/>
        <v>39.1</v>
      </c>
      <c r="I102" s="18">
        <f t="shared" si="28"/>
        <v>3.2290433733501853</v>
      </c>
      <c r="J102" s="18">
        <f t="shared" si="29"/>
        <v>38.46</v>
      </c>
      <c r="K102" s="18">
        <f t="shared" si="30"/>
        <v>1.1812681646197811</v>
      </c>
    </row>
    <row r="103" spans="2:11" x14ac:dyDescent="0.25">
      <c r="B103">
        <v>44000</v>
      </c>
      <c r="C103">
        <f t="shared" si="22"/>
        <v>44</v>
      </c>
      <c r="D103" s="18">
        <f t="shared" si="23"/>
        <v>41.537999999999997</v>
      </c>
      <c r="E103" s="18">
        <f t="shared" si="24"/>
        <v>2.0133332696166959</v>
      </c>
      <c r="F103" s="38">
        <f t="shared" si="25"/>
        <v>40.51</v>
      </c>
      <c r="G103" s="37">
        <f t="shared" si="26"/>
        <v>1.3802370819075711</v>
      </c>
      <c r="H103" s="18">
        <f t="shared" si="27"/>
        <v>40.1</v>
      </c>
      <c r="I103" s="18">
        <f t="shared" si="28"/>
        <v>3.192138808499291</v>
      </c>
      <c r="J103" s="18">
        <f t="shared" si="29"/>
        <v>39.46</v>
      </c>
      <c r="K103" s="18">
        <f t="shared" si="30"/>
        <v>1.1677675136383487</v>
      </c>
    </row>
    <row r="104" spans="2:11" x14ac:dyDescent="0.25">
      <c r="B104">
        <v>45000</v>
      </c>
      <c r="C104">
        <f t="shared" si="22"/>
        <v>45</v>
      </c>
      <c r="D104" s="18">
        <f t="shared" si="23"/>
        <v>42.537999999999997</v>
      </c>
      <c r="E104" s="18">
        <f t="shared" si="24"/>
        <v>1.9908372197534272</v>
      </c>
      <c r="F104" s="38">
        <f t="shared" si="25"/>
        <v>41.51</v>
      </c>
      <c r="G104" s="37">
        <f t="shared" si="26"/>
        <v>1.3648149544901682</v>
      </c>
      <c r="H104" s="18">
        <f t="shared" si="27"/>
        <v>41.1</v>
      </c>
      <c r="I104" s="18">
        <f t="shared" si="28"/>
        <v>3.1564713336255723</v>
      </c>
      <c r="J104" s="18">
        <f t="shared" si="29"/>
        <v>40.46</v>
      </c>
      <c r="K104" s="18">
        <f t="shared" si="30"/>
        <v>1.1547194223898913</v>
      </c>
    </row>
    <row r="105" spans="2:11" x14ac:dyDescent="0.25">
      <c r="B105">
        <v>46000</v>
      </c>
      <c r="C105">
        <f t="shared" si="22"/>
        <v>46</v>
      </c>
      <c r="D105" s="18">
        <f t="shared" si="23"/>
        <v>43.537999999999997</v>
      </c>
      <c r="E105" s="18">
        <f t="shared" si="24"/>
        <v>1.969078782622451</v>
      </c>
      <c r="F105" s="38">
        <f t="shared" si="25"/>
        <v>42.51</v>
      </c>
      <c r="G105" s="37">
        <f t="shared" si="26"/>
        <v>1.349898496184065</v>
      </c>
      <c r="H105" s="18">
        <f t="shared" si="27"/>
        <v>42.1</v>
      </c>
      <c r="I105" s="18">
        <f t="shared" si="28"/>
        <v>3.1219733433393917</v>
      </c>
      <c r="J105" s="18">
        <f t="shared" si="29"/>
        <v>41.46</v>
      </c>
      <c r="K105" s="18">
        <f t="shared" si="30"/>
        <v>1.1420991590621346</v>
      </c>
    </row>
    <row r="106" spans="2:11" x14ac:dyDescent="0.25">
      <c r="B106">
        <v>47000</v>
      </c>
      <c r="C106">
        <f t="shared" si="22"/>
        <v>47</v>
      </c>
      <c r="D106" s="18">
        <f t="shared" si="23"/>
        <v>44.537999999999997</v>
      </c>
      <c r="E106" s="18">
        <f t="shared" si="24"/>
        <v>1.9480185109872379</v>
      </c>
      <c r="F106" s="38">
        <f t="shared" si="25"/>
        <v>43.51</v>
      </c>
      <c r="G106" s="37">
        <f t="shared" si="26"/>
        <v>1.3354606640056392</v>
      </c>
      <c r="H106" s="18">
        <f t="shared" si="27"/>
        <v>43.1</v>
      </c>
      <c r="I106" s="18">
        <f t="shared" si="28"/>
        <v>3.0885822940685981</v>
      </c>
      <c r="J106" s="18">
        <f t="shared" si="29"/>
        <v>42.46</v>
      </c>
      <c r="K106" s="18">
        <f t="shared" si="30"/>
        <v>1.1298838435874725</v>
      </c>
    </row>
    <row r="107" spans="2:11" x14ac:dyDescent="0.25">
      <c r="B107">
        <v>48000</v>
      </c>
      <c r="C107">
        <f t="shared" si="22"/>
        <v>48</v>
      </c>
      <c r="D107" s="18">
        <f t="shared" si="23"/>
        <v>45.537999999999997</v>
      </c>
      <c r="E107" s="18">
        <f t="shared" si="24"/>
        <v>1.9276198492787247</v>
      </c>
      <c r="F107" s="38">
        <f t="shared" si="25"/>
        <v>44.51</v>
      </c>
      <c r="G107" s="37">
        <f t="shared" si="26"/>
        <v>1.3214763973488139</v>
      </c>
      <c r="H107" s="18">
        <f t="shared" si="27"/>
        <v>44.1</v>
      </c>
      <c r="I107" s="18">
        <f t="shared" si="28"/>
        <v>3.0562402269782392</v>
      </c>
      <c r="J107" s="18">
        <f t="shared" si="29"/>
        <v>43.46</v>
      </c>
      <c r="K107" s="18">
        <f t="shared" si="30"/>
        <v>1.1180522731145743</v>
      </c>
    </row>
    <row r="108" spans="2:11" x14ac:dyDescent="0.25">
      <c r="B108">
        <v>49000</v>
      </c>
      <c r="C108">
        <f t="shared" si="22"/>
        <v>49</v>
      </c>
      <c r="D108" s="18">
        <f t="shared" si="23"/>
        <v>46.537999999999997</v>
      </c>
      <c r="E108" s="18">
        <f t="shared" si="24"/>
        <v>1.9078488666451501</v>
      </c>
      <c r="F108" s="38">
        <f t="shared" si="25"/>
        <v>45.51</v>
      </c>
      <c r="G108" s="37">
        <f t="shared" si="26"/>
        <v>1.307922434977842</v>
      </c>
      <c r="H108" s="18">
        <f t="shared" si="27"/>
        <v>45.1</v>
      </c>
      <c r="I108" s="18">
        <f t="shared" si="28"/>
        <v>3.0248933447212276</v>
      </c>
      <c r="J108" s="18">
        <f t="shared" si="29"/>
        <v>44.46</v>
      </c>
      <c r="K108" s="18">
        <f t="shared" si="30"/>
        <v>1.1065847671727529</v>
      </c>
    </row>
    <row r="109" spans="2:11" x14ac:dyDescent="0.25">
      <c r="B109">
        <v>50000</v>
      </c>
      <c r="C109">
        <f t="shared" si="22"/>
        <v>50</v>
      </c>
      <c r="D109" s="18">
        <f t="shared" si="23"/>
        <v>47.537999999999997</v>
      </c>
      <c r="E109" s="18">
        <f t="shared" si="24"/>
        <v>1.8886740195173968</v>
      </c>
      <c r="F109" s="38">
        <f t="shared" si="25"/>
        <v>46.51</v>
      </c>
      <c r="G109" s="37">
        <f t="shared" si="26"/>
        <v>1.2947771522543947</v>
      </c>
      <c r="H109" s="18">
        <f t="shared" si="27"/>
        <v>46.1</v>
      </c>
      <c r="I109" s="18">
        <f t="shared" si="28"/>
        <v>2.9944916349858119</v>
      </c>
      <c r="J109" s="18">
        <f t="shared" si="29"/>
        <v>45.46</v>
      </c>
      <c r="K109" s="18">
        <f t="shared" si="30"/>
        <v>1.0954630299558263</v>
      </c>
    </row>
    <row r="110" spans="2:11" x14ac:dyDescent="0.25">
      <c r="B110">
        <v>51000</v>
      </c>
      <c r="C110">
        <f t="shared" si="22"/>
        <v>51</v>
      </c>
      <c r="D110" s="18">
        <f t="shared" si="23"/>
        <v>48.537999999999997</v>
      </c>
      <c r="E110" s="18">
        <f t="shared" si="24"/>
        <v>1.8700659399090298</v>
      </c>
      <c r="F110" s="38">
        <f t="shared" si="25"/>
        <v>47.51</v>
      </c>
      <c r="G110" s="37">
        <f t="shared" si="26"/>
        <v>1.2820204160070243</v>
      </c>
      <c r="H110" s="18">
        <f t="shared" si="27"/>
        <v>47.1</v>
      </c>
      <c r="I110" s="18">
        <f t="shared" si="28"/>
        <v>2.9649885348454053</v>
      </c>
      <c r="J110" s="18">
        <f t="shared" si="29"/>
        <v>46.46</v>
      </c>
      <c r="K110" s="18">
        <f t="shared" si="30"/>
        <v>1.0846700275325445</v>
      </c>
    </row>
    <row r="111" spans="2:11" x14ac:dyDescent="0.25">
      <c r="B111">
        <v>52000</v>
      </c>
      <c r="C111">
        <f t="shared" si="22"/>
        <v>52</v>
      </c>
      <c r="D111" s="18">
        <f t="shared" si="23"/>
        <v>49.537999999999997</v>
      </c>
      <c r="E111" s="18">
        <f t="shared" si="24"/>
        <v>1.851997246218255</v>
      </c>
      <c r="F111" s="38">
        <f t="shared" si="25"/>
        <v>48.51</v>
      </c>
      <c r="G111" s="37">
        <f t="shared" si="26"/>
        <v>1.2696334548267798</v>
      </c>
      <c r="H111" s="18">
        <f t="shared" si="27"/>
        <v>48.1</v>
      </c>
      <c r="I111" s="18">
        <f t="shared" si="28"/>
        <v>2.9363406307851956</v>
      </c>
      <c r="J111" s="18">
        <f t="shared" si="29"/>
        <v>47.46</v>
      </c>
      <c r="K111" s="18">
        <f t="shared" si="30"/>
        <v>1.0741898781085069</v>
      </c>
    </row>
    <row r="112" spans="2:11" x14ac:dyDescent="0.25">
      <c r="B112">
        <v>53000</v>
      </c>
      <c r="C112">
        <f t="shared" si="22"/>
        <v>53</v>
      </c>
      <c r="D112" s="18">
        <f t="shared" si="23"/>
        <v>50.537999999999997</v>
      </c>
      <c r="E112" s="18">
        <f t="shared" si="24"/>
        <v>1.8344423737587152</v>
      </c>
      <c r="F112" s="38">
        <f t="shared" si="25"/>
        <v>49.51</v>
      </c>
      <c r="G112" s="37">
        <f t="shared" si="26"/>
        <v>1.2575987428878925</v>
      </c>
      <c r="H112" s="18">
        <f t="shared" si="27"/>
        <v>49.1</v>
      </c>
      <c r="I112" s="18">
        <f t="shared" si="28"/>
        <v>2.9085073900088081</v>
      </c>
      <c r="J112" s="18">
        <f t="shared" si="29"/>
        <v>48.46</v>
      </c>
      <c r="K112" s="18">
        <f t="shared" si="30"/>
        <v>1.0640077537311465</v>
      </c>
    </row>
    <row r="113" spans="2:11" x14ac:dyDescent="0.25">
      <c r="B113">
        <v>54000</v>
      </c>
      <c r="C113">
        <f t="shared" si="22"/>
        <v>54</v>
      </c>
      <c r="D113" s="18">
        <f t="shared" si="23"/>
        <v>51.537999999999997</v>
      </c>
      <c r="E113" s="18">
        <f t="shared" si="24"/>
        <v>1.8173774226330359</v>
      </c>
      <c r="F113" s="38">
        <f t="shared" si="25"/>
        <v>50.51</v>
      </c>
      <c r="G113" s="37">
        <f t="shared" si="26"/>
        <v>1.2458998956577532</v>
      </c>
      <c r="H113" s="18">
        <f t="shared" si="27"/>
        <v>50.1</v>
      </c>
      <c r="I113" s="18">
        <f t="shared" si="28"/>
        <v>2.8814509192419018</v>
      </c>
      <c r="J113" s="18">
        <f t="shared" si="29"/>
        <v>49.46</v>
      </c>
      <c r="K113" s="18">
        <f t="shared" si="30"/>
        <v>1.0541097920537992</v>
      </c>
    </row>
    <row r="114" spans="2:11" x14ac:dyDescent="0.25">
      <c r="B114">
        <v>55000</v>
      </c>
      <c r="C114">
        <f t="shared" si="22"/>
        <v>55</v>
      </c>
      <c r="D114" s="18">
        <f t="shared" si="23"/>
        <v>52.537999999999997</v>
      </c>
      <c r="E114" s="18">
        <f t="shared" si="24"/>
        <v>1.8007800208899376</v>
      </c>
      <c r="F114" s="38">
        <f t="shared" si="25"/>
        <v>51.51</v>
      </c>
      <c r="G114" s="37">
        <f t="shared" si="26"/>
        <v>1.2345215760845096</v>
      </c>
      <c r="H114" s="18">
        <f t="shared" si="27"/>
        <v>51.1</v>
      </c>
      <c r="I114" s="18">
        <f t="shared" si="28"/>
        <v>2.855135747767839</v>
      </c>
      <c r="J114" s="18">
        <f t="shared" si="29"/>
        <v>50.46</v>
      </c>
      <c r="K114" s="18">
        <f t="shared" si="30"/>
        <v>1.0444830169645043</v>
      </c>
    </row>
    <row r="115" spans="2:11" x14ac:dyDescent="0.25">
      <c r="B115">
        <v>56000</v>
      </c>
      <c r="C115">
        <f t="shared" si="22"/>
        <v>56</v>
      </c>
      <c r="D115" s="18">
        <f t="shared" si="23"/>
        <v>53.537999999999997</v>
      </c>
      <c r="E115" s="18">
        <f t="shared" si="24"/>
        <v>1.7846292011827796</v>
      </c>
      <c r="F115" s="38">
        <f t="shared" si="25"/>
        <v>52.51</v>
      </c>
      <c r="G115" s="37">
        <f t="shared" si="26"/>
        <v>1.2234494100405506</v>
      </c>
      <c r="H115" s="18">
        <f t="shared" si="27"/>
        <v>52.1</v>
      </c>
      <c r="I115" s="18">
        <f t="shared" si="28"/>
        <v>2.8295286318698789</v>
      </c>
      <c r="J115" s="18">
        <f t="shared" si="29"/>
        <v>51.46</v>
      </c>
      <c r="K115" s="18">
        <f t="shared" si="30"/>
        <v>1.0351152670458632</v>
      </c>
    </row>
    <row r="116" spans="2:11" x14ac:dyDescent="0.25">
      <c r="B116">
        <v>57000</v>
      </c>
      <c r="C116">
        <f t="shared" si="22"/>
        <v>57</v>
      </c>
      <c r="D116" s="18">
        <f t="shared" si="23"/>
        <v>54.537999999999997</v>
      </c>
      <c r="E116" s="18">
        <f t="shared" si="24"/>
        <v>1.7689052893829611</v>
      </c>
      <c r="F116" s="38">
        <f t="shared" si="25"/>
        <v>53.51</v>
      </c>
      <c r="G116" s="37">
        <f t="shared" si="26"/>
        <v>1.2126699099616169</v>
      </c>
      <c r="H116" s="18">
        <f t="shared" si="27"/>
        <v>53.1</v>
      </c>
      <c r="I116" s="18">
        <f t="shared" si="28"/>
        <v>2.8045983782277806</v>
      </c>
      <c r="J116" s="18">
        <f t="shared" si="29"/>
        <v>52.46</v>
      </c>
      <c r="K116" s="18">
        <f t="shared" si="30"/>
        <v>1.0259951309689193</v>
      </c>
    </row>
    <row r="117" spans="2:11" x14ac:dyDescent="0.25">
      <c r="B117">
        <v>58000</v>
      </c>
      <c r="C117">
        <f t="shared" ref="C117:C146" si="31">B117/$A$52</f>
        <v>58</v>
      </c>
      <c r="D117" s="18">
        <f t="shared" ref="D117:D146" si="32">C117-$E$49</f>
        <v>55.537999999999997</v>
      </c>
      <c r="E117" s="18">
        <f t="shared" ref="E117:E146" si="33">SQRT(2*$E$50/$B117)/$A$52</f>
        <v>1.7535898038024742</v>
      </c>
      <c r="F117" s="38">
        <f t="shared" ref="F117:F146" si="34">C117-$G$49</f>
        <v>54.51</v>
      </c>
      <c r="G117" s="37">
        <f t="shared" ref="G117:G146" si="35">SQRT(2*$G$50/B117)/$A$52</f>
        <v>1.2021704057589999</v>
      </c>
      <c r="H117" s="18">
        <f t="shared" ref="H117:H146" si="36">C117-$I$49</f>
        <v>54.1</v>
      </c>
      <c r="I117" s="18">
        <f t="shared" ref="I117:I146" si="37">SQRT(2*$I$50/$B117)/$A$52</f>
        <v>2.7803156841352159</v>
      </c>
      <c r="J117" s="18">
        <f t="shared" ref="J117:J146" si="38">C117-$K$49</f>
        <v>53.46</v>
      </c>
      <c r="K117" s="18">
        <f t="shared" ref="K117:K146" si="39">SQRT(2*$K$50/$B117)/$A$52</f>
        <v>1.0171118890405255</v>
      </c>
    </row>
    <row r="118" spans="2:11" x14ac:dyDescent="0.25">
      <c r="B118">
        <v>59000</v>
      </c>
      <c r="C118">
        <f t="shared" si="31"/>
        <v>59</v>
      </c>
      <c r="D118" s="18">
        <f t="shared" si="32"/>
        <v>56.537999999999997</v>
      </c>
      <c r="E118" s="18">
        <f t="shared" si="33"/>
        <v>1.738665363851718</v>
      </c>
      <c r="F118" s="38">
        <f t="shared" si="34"/>
        <v>55.51</v>
      </c>
      <c r="G118" s="37">
        <f t="shared" si="35"/>
        <v>1.1919389822000688</v>
      </c>
      <c r="H118" s="18">
        <f t="shared" si="36"/>
        <v>55.1</v>
      </c>
      <c r="I118" s="18">
        <f t="shared" si="37"/>
        <v>2.7566529926767895</v>
      </c>
      <c r="J118" s="18">
        <f t="shared" si="38"/>
        <v>54.46</v>
      </c>
      <c r="K118" s="18">
        <f t="shared" si="39"/>
        <v>1.0084554602233244</v>
      </c>
    </row>
    <row r="119" spans="2:11" x14ac:dyDescent="0.25">
      <c r="B119">
        <v>60000</v>
      </c>
      <c r="C119">
        <f t="shared" si="31"/>
        <v>60</v>
      </c>
      <c r="D119" s="18">
        <f t="shared" si="32"/>
        <v>57.537999999999997</v>
      </c>
      <c r="E119" s="18">
        <f t="shared" si="33"/>
        <v>1.7241156071060508</v>
      </c>
      <c r="F119" s="38">
        <f t="shared" si="34"/>
        <v>56.51</v>
      </c>
      <c r="G119" s="37">
        <f t="shared" si="35"/>
        <v>1.1819644220533883</v>
      </c>
      <c r="H119" s="18">
        <f t="shared" si="36"/>
        <v>56.1</v>
      </c>
      <c r="I119" s="18">
        <f t="shared" si="37"/>
        <v>2.7335843612370918</v>
      </c>
      <c r="J119" s="18">
        <f t="shared" si="38"/>
        <v>55.46</v>
      </c>
      <c r="K119" s="18">
        <f t="shared" si="39"/>
        <v>1.0000163540329394</v>
      </c>
    </row>
    <row r="120" spans="2:11" x14ac:dyDescent="0.25">
      <c r="B120">
        <v>61000</v>
      </c>
      <c r="C120">
        <f t="shared" si="31"/>
        <v>61</v>
      </c>
      <c r="D120" s="18">
        <f t="shared" si="32"/>
        <v>58.537999999999997</v>
      </c>
      <c r="E120" s="18">
        <f t="shared" si="33"/>
        <v>1.7099251138812972</v>
      </c>
      <c r="F120" s="38">
        <f t="shared" si="34"/>
        <v>57.51</v>
      </c>
      <c r="G120" s="37">
        <f t="shared" si="35"/>
        <v>1.1722361543815922</v>
      </c>
      <c r="H120" s="18">
        <f t="shared" si="36"/>
        <v>57.1</v>
      </c>
      <c r="I120" s="18">
        <f t="shared" si="37"/>
        <v>2.7110853419152154</v>
      </c>
      <c r="J120" s="18">
        <f t="shared" si="38"/>
        <v>56.46</v>
      </c>
      <c r="K120" s="18">
        <f t="shared" si="39"/>
        <v>0.99178562679048565</v>
      </c>
    </row>
    <row r="121" spans="2:11" x14ac:dyDescent="0.25">
      <c r="B121">
        <v>62000</v>
      </c>
      <c r="C121">
        <f t="shared" si="31"/>
        <v>62</v>
      </c>
      <c r="D121" s="18">
        <f t="shared" si="32"/>
        <v>59.537999999999997</v>
      </c>
      <c r="E121" s="18">
        <f t="shared" si="33"/>
        <v>1.6960793385277251</v>
      </c>
      <c r="F121" s="38">
        <f t="shared" si="34"/>
        <v>58.51</v>
      </c>
      <c r="G121" s="37">
        <f t="shared" si="35"/>
        <v>1.1627442074400904</v>
      </c>
      <c r="H121" s="18">
        <f t="shared" si="36"/>
        <v>58.1</v>
      </c>
      <c r="I121" s="18">
        <f t="shared" si="37"/>
        <v>2.6891328725913888</v>
      </c>
      <c r="J121" s="18">
        <f t="shared" si="38"/>
        <v>57.46</v>
      </c>
      <c r="K121" s="18">
        <f t="shared" si="39"/>
        <v>0.98375484177191097</v>
      </c>
    </row>
    <row r="122" spans="2:11" x14ac:dyDescent="0.25">
      <c r="B122">
        <v>63000</v>
      </c>
      <c r="C122">
        <f t="shared" si="31"/>
        <v>63</v>
      </c>
      <c r="D122" s="18">
        <f t="shared" si="32"/>
        <v>60.537999999999997</v>
      </c>
      <c r="E122" s="18">
        <f t="shared" si="33"/>
        <v>1.6825645467464996</v>
      </c>
      <c r="F122" s="38">
        <f t="shared" si="34"/>
        <v>59.51</v>
      </c>
      <c r="G122" s="37">
        <f t="shared" si="35"/>
        <v>1.1534791657044725</v>
      </c>
      <c r="H122" s="18">
        <f t="shared" si="36"/>
        <v>59.1</v>
      </c>
      <c r="I122" s="18">
        <f t="shared" si="37"/>
        <v>2.6677051775422473</v>
      </c>
      <c r="J122" s="18">
        <f t="shared" si="38"/>
        <v>58.46</v>
      </c>
      <c r="K122" s="18">
        <f t="shared" si="39"/>
        <v>0.97591603285047179</v>
      </c>
    </row>
    <row r="123" spans="2:11" x14ac:dyDescent="0.25">
      <c r="B123">
        <v>64000</v>
      </c>
      <c r="C123">
        <f t="shared" si="31"/>
        <v>64</v>
      </c>
      <c r="D123" s="18">
        <f t="shared" si="32"/>
        <v>61.537999999999997</v>
      </c>
      <c r="E123" s="18">
        <f t="shared" si="33"/>
        <v>1.6693677583145063</v>
      </c>
      <c r="F123" s="38">
        <f t="shared" si="34"/>
        <v>60.51</v>
      </c>
      <c r="G123" s="37">
        <f t="shared" si="35"/>
        <v>1.1444321306056118</v>
      </c>
      <c r="H123" s="18">
        <f t="shared" si="36"/>
        <v>60.1</v>
      </c>
      <c r="I123" s="18">
        <f t="shared" si="37"/>
        <v>2.6467816766310746</v>
      </c>
      <c r="J123" s="18">
        <f t="shared" si="38"/>
        <v>59.46</v>
      </c>
      <c r="K123" s="18">
        <f t="shared" si="39"/>
        <v>0.9682616712761587</v>
      </c>
    </row>
    <row r="124" spans="2:11" x14ac:dyDescent="0.25">
      <c r="B124">
        <v>65000</v>
      </c>
      <c r="C124">
        <f t="shared" si="31"/>
        <v>65</v>
      </c>
      <c r="D124" s="18">
        <f t="shared" si="32"/>
        <v>62.537999999999997</v>
      </c>
      <c r="E124" s="18">
        <f t="shared" si="33"/>
        <v>1.6564766946745735</v>
      </c>
      <c r="F124" s="38">
        <f t="shared" si="34"/>
        <v>61.51</v>
      </c>
      <c r="G124" s="37">
        <f t="shared" si="35"/>
        <v>1.1355946846002352</v>
      </c>
      <c r="H124" s="18">
        <f t="shared" si="36"/>
        <v>61.1</v>
      </c>
      <c r="I124" s="18">
        <f t="shared" si="37"/>
        <v>2.6263429022121234</v>
      </c>
      <c r="J124" s="18">
        <f t="shared" si="38"/>
        <v>60.46</v>
      </c>
      <c r="K124" s="18">
        <f t="shared" si="39"/>
        <v>0.96078463527713398</v>
      </c>
    </row>
    <row r="125" spans="2:11" x14ac:dyDescent="0.25">
      <c r="B125">
        <v>66000</v>
      </c>
      <c r="C125">
        <f t="shared" si="31"/>
        <v>66</v>
      </c>
      <c r="D125" s="18">
        <f t="shared" si="32"/>
        <v>63.537999999999997</v>
      </c>
      <c r="E125" s="18">
        <f t="shared" si="33"/>
        <v>1.6438797309100717</v>
      </c>
      <c r="F125" s="38">
        <f t="shared" si="34"/>
        <v>62.51</v>
      </c>
      <c r="G125" s="37">
        <f t="shared" si="35"/>
        <v>1.1269588582471937</v>
      </c>
      <c r="H125" s="18">
        <f t="shared" si="36"/>
        <v>62.1</v>
      </c>
      <c r="I125" s="18">
        <f t="shared" si="37"/>
        <v>2.6063704229863767</v>
      </c>
      <c r="J125" s="18">
        <f t="shared" si="38"/>
        <v>61.46</v>
      </c>
      <c r="K125" s="18">
        <f t="shared" si="39"/>
        <v>0.95347818220418334</v>
      </c>
    </row>
    <row r="126" spans="2:11" x14ac:dyDescent="0.25">
      <c r="B126">
        <v>67000</v>
      </c>
      <c r="C126">
        <f t="shared" si="31"/>
        <v>67</v>
      </c>
      <c r="D126" s="18">
        <f t="shared" si="32"/>
        <v>64.537999999999997</v>
      </c>
      <c r="E126" s="18">
        <f t="shared" si="33"/>
        <v>1.6315658516769127</v>
      </c>
      <c r="F126" s="38">
        <f t="shared" si="34"/>
        <v>63.51</v>
      </c>
      <c r="G126" s="37">
        <f t="shared" si="35"/>
        <v>1.1185170999967209</v>
      </c>
      <c r="H126" s="18">
        <f t="shared" si="36"/>
        <v>63.1</v>
      </c>
      <c r="I126" s="18">
        <f t="shared" si="37"/>
        <v>2.5868467741317458</v>
      </c>
      <c r="J126" s="18">
        <f t="shared" si="38"/>
        <v>62.46</v>
      </c>
      <c r="K126" s="18">
        <f t="shared" si="39"/>
        <v>0.94633592297052627</v>
      </c>
    </row>
    <row r="127" spans="2:11" x14ac:dyDescent="0.25">
      <c r="B127">
        <v>68000</v>
      </c>
      <c r="C127">
        <f t="shared" si="31"/>
        <v>68</v>
      </c>
      <c r="D127" s="18">
        <f t="shared" si="32"/>
        <v>65.537999999999997</v>
      </c>
      <c r="E127" s="18">
        <f t="shared" si="33"/>
        <v>1.6195246107132433</v>
      </c>
      <c r="F127" s="38">
        <f t="shared" si="34"/>
        <v>64.510000000000005</v>
      </c>
      <c r="G127" s="37">
        <f t="shared" si="35"/>
        <v>1.1102622484323772</v>
      </c>
      <c r="H127" s="18">
        <f t="shared" si="36"/>
        <v>64.099999999999994</v>
      </c>
      <c r="I127" s="18">
        <f t="shared" si="37"/>
        <v>2.5677553931057235</v>
      </c>
      <c r="J127" s="18">
        <f t="shared" si="38"/>
        <v>63.46</v>
      </c>
      <c r="K127" s="18">
        <f t="shared" si="39"/>
        <v>0.93935179856675011</v>
      </c>
    </row>
    <row r="128" spans="2:11" x14ac:dyDescent="0.25">
      <c r="B128">
        <v>69000</v>
      </c>
      <c r="C128">
        <f t="shared" si="31"/>
        <v>69</v>
      </c>
      <c r="D128" s="18">
        <f t="shared" si="32"/>
        <v>66.537999999999997</v>
      </c>
      <c r="E128" s="18">
        <f t="shared" si="33"/>
        <v>1.6077460935885601</v>
      </c>
      <c r="F128" s="38">
        <f t="shared" si="34"/>
        <v>65.510000000000005</v>
      </c>
      <c r="G128" s="37">
        <f t="shared" si="35"/>
        <v>1.1021875067337681</v>
      </c>
      <c r="H128" s="18">
        <f t="shared" si="36"/>
        <v>65.099999999999994</v>
      </c>
      <c r="I128" s="18">
        <f t="shared" si="37"/>
        <v>2.5490805605841151</v>
      </c>
      <c r="J128" s="18">
        <f t="shared" si="38"/>
        <v>64.459999999999994</v>
      </c>
      <c r="K128" s="18">
        <f t="shared" si="39"/>
        <v>0.93252005845466401</v>
      </c>
    </row>
    <row r="129" spans="2:11" x14ac:dyDescent="0.25">
      <c r="B129">
        <v>70000</v>
      </c>
      <c r="C129">
        <f t="shared" si="31"/>
        <v>70</v>
      </c>
      <c r="D129" s="18">
        <f t="shared" si="32"/>
        <v>67.537999999999997</v>
      </c>
      <c r="E129" s="18">
        <f t="shared" si="33"/>
        <v>1.5962208833903371</v>
      </c>
      <c r="F129" s="38">
        <f t="shared" si="34"/>
        <v>66.510000000000005</v>
      </c>
      <c r="G129" s="37">
        <f t="shared" si="35"/>
        <v>1.0942864191530741</v>
      </c>
      <c r="H129" s="18">
        <f t="shared" si="36"/>
        <v>66.099999999999994</v>
      </c>
      <c r="I129" s="18">
        <f t="shared" si="37"/>
        <v>2.5308073460572107</v>
      </c>
      <c r="J129" s="18">
        <f t="shared" si="38"/>
        <v>65.459999999999994</v>
      </c>
      <c r="K129" s="18">
        <f t="shared" si="39"/>
        <v>0.92583524066495915</v>
      </c>
    </row>
    <row r="130" spans="2:11" x14ac:dyDescent="0.25">
      <c r="B130">
        <v>71000</v>
      </c>
      <c r="C130">
        <f t="shared" si="31"/>
        <v>71</v>
      </c>
      <c r="D130" s="18">
        <f t="shared" si="32"/>
        <v>68.537999999999997</v>
      </c>
      <c r="E130" s="18">
        <f t="shared" si="33"/>
        <v>1.5849400290782765</v>
      </c>
      <c r="F130" s="38">
        <f t="shared" si="34"/>
        <v>67.510000000000005</v>
      </c>
      <c r="G130" s="37">
        <f t="shared" si="35"/>
        <v>1.086552849320362</v>
      </c>
      <c r="H130" s="18">
        <f t="shared" si="36"/>
        <v>67.099999999999994</v>
      </c>
      <c r="I130" s="18">
        <f t="shared" si="37"/>
        <v>2.5129215576554667</v>
      </c>
      <c r="J130" s="18">
        <f t="shared" si="38"/>
        <v>66.459999999999994</v>
      </c>
      <c r="K130" s="18">
        <f t="shared" si="39"/>
        <v>0.91929215344213711</v>
      </c>
    </row>
    <row r="131" spans="2:11" x14ac:dyDescent="0.25">
      <c r="B131">
        <v>72000</v>
      </c>
      <c r="C131">
        <f t="shared" si="31"/>
        <v>72</v>
      </c>
      <c r="D131" s="18">
        <f t="shared" si="32"/>
        <v>69.537999999999997</v>
      </c>
      <c r="E131" s="18">
        <f t="shared" si="33"/>
        <v>1.5738950162644973</v>
      </c>
      <c r="F131" s="38">
        <f t="shared" si="34"/>
        <v>68.510000000000005</v>
      </c>
      <c r="G131" s="37">
        <f t="shared" si="35"/>
        <v>1.0789809602119955</v>
      </c>
      <c r="H131" s="18">
        <f t="shared" si="36"/>
        <v>68.099999999999994</v>
      </c>
      <c r="I131" s="18">
        <f t="shared" si="37"/>
        <v>2.4954096958215097</v>
      </c>
      <c r="J131" s="18">
        <f t="shared" si="38"/>
        <v>67.459999999999994</v>
      </c>
      <c r="K131" s="18">
        <f t="shared" si="39"/>
        <v>0.91288585829652213</v>
      </c>
    </row>
    <row r="132" spans="2:11" x14ac:dyDescent="0.25">
      <c r="B132">
        <v>73000</v>
      </c>
      <c r="C132">
        <f t="shared" si="31"/>
        <v>73</v>
      </c>
      <c r="D132" s="18">
        <f t="shared" si="32"/>
        <v>70.537999999999997</v>
      </c>
      <c r="E132" s="18">
        <f t="shared" si="33"/>
        <v>1.5630777402029012</v>
      </c>
      <c r="F132" s="38">
        <f t="shared" si="34"/>
        <v>69.510000000000005</v>
      </c>
      <c r="G132" s="37">
        <f t="shared" si="35"/>
        <v>1.0715651956335419</v>
      </c>
      <c r="H132" s="18">
        <f t="shared" si="36"/>
        <v>69.099999999999994</v>
      </c>
      <c r="I132" s="18">
        <f t="shared" si="37"/>
        <v>2.4782589104847901</v>
      </c>
      <c r="J132" s="18">
        <f t="shared" si="38"/>
        <v>68.459999999999994</v>
      </c>
      <c r="K132" s="18">
        <f t="shared" si="39"/>
        <v>0.90661165433763413</v>
      </c>
    </row>
    <row r="133" spans="2:11" x14ac:dyDescent="0.25">
      <c r="B133">
        <v>74000</v>
      </c>
      <c r="C133">
        <f t="shared" si="31"/>
        <v>74</v>
      </c>
      <c r="D133" s="18">
        <f t="shared" si="32"/>
        <v>71.537999999999997</v>
      </c>
      <c r="E133" s="18">
        <f t="shared" si="33"/>
        <v>1.5524804807929931</v>
      </c>
      <c r="F133" s="38">
        <f t="shared" si="34"/>
        <v>70.510000000000005</v>
      </c>
      <c r="G133" s="37">
        <f t="shared" si="35"/>
        <v>1.0643002630836844</v>
      </c>
      <c r="H133" s="18">
        <f t="shared" si="36"/>
        <v>70.099999999999994</v>
      </c>
      <c r="I133" s="18">
        <f t="shared" si="37"/>
        <v>2.4614569614301556</v>
      </c>
      <c r="J133" s="18">
        <f t="shared" si="38"/>
        <v>69.459999999999994</v>
      </c>
      <c r="K133" s="18">
        <f t="shared" si="39"/>
        <v>0.90046506377598079</v>
      </c>
    </row>
    <row r="134" spans="2:11" x14ac:dyDescent="0.25">
      <c r="B134">
        <v>75000</v>
      </c>
      <c r="C134">
        <f t="shared" si="31"/>
        <v>75</v>
      </c>
      <c r="D134" s="18">
        <f t="shared" si="32"/>
        <v>72.537999999999997</v>
      </c>
      <c r="E134" s="18">
        <f t="shared" si="33"/>
        <v>1.5420958794229798</v>
      </c>
      <c r="F134" s="38">
        <f t="shared" si="34"/>
        <v>71.510000000000005</v>
      </c>
      <c r="G134" s="37">
        <f t="shared" si="35"/>
        <v>1.0571811178790511</v>
      </c>
      <c r="H134" s="18">
        <f t="shared" si="36"/>
        <v>71.099999999999994</v>
      </c>
      <c r="I134" s="18">
        <f t="shared" si="37"/>
        <v>2.4449921815825912</v>
      </c>
      <c r="J134" s="18">
        <f t="shared" si="38"/>
        <v>70.459999999999994</v>
      </c>
      <c r="K134" s="18">
        <f t="shared" si="39"/>
        <v>0.89444181849165938</v>
      </c>
    </row>
    <row r="135" spans="2:11" x14ac:dyDescent="0.25">
      <c r="B135">
        <v>76000</v>
      </c>
      <c r="C135">
        <f t="shared" si="31"/>
        <v>76</v>
      </c>
      <c r="D135" s="18">
        <f t="shared" si="32"/>
        <v>73.537999999999997</v>
      </c>
      <c r="E135" s="18">
        <f t="shared" si="33"/>
        <v>1.5319169174943081</v>
      </c>
      <c r="F135" s="38">
        <f t="shared" si="34"/>
        <v>72.510000000000005</v>
      </c>
      <c r="G135" s="37">
        <f t="shared" si="35"/>
        <v>1.0502029484317479</v>
      </c>
      <c r="H135" s="18">
        <f t="shared" si="36"/>
        <v>72.099999999999994</v>
      </c>
      <c r="I135" s="18">
        <f t="shared" si="37"/>
        <v>2.4288534429578954</v>
      </c>
      <c r="J135" s="18">
        <f t="shared" si="38"/>
        <v>71.459999999999994</v>
      </c>
      <c r="K135" s="18">
        <f t="shared" si="39"/>
        <v>0.88853784757822629</v>
      </c>
    </row>
    <row r="136" spans="2:11" x14ac:dyDescent="0.25">
      <c r="B136">
        <v>77000</v>
      </c>
      <c r="C136">
        <f t="shared" si="31"/>
        <v>77</v>
      </c>
      <c r="D136" s="18">
        <f t="shared" si="32"/>
        <v>74.537999999999997</v>
      </c>
      <c r="E136" s="18">
        <f t="shared" si="33"/>
        <v>1.5219368964852376</v>
      </c>
      <c r="F136" s="38">
        <f t="shared" si="34"/>
        <v>73.510000000000005</v>
      </c>
      <c r="G136" s="37">
        <f t="shared" si="35"/>
        <v>1.0433611625819774</v>
      </c>
      <c r="H136" s="18">
        <f t="shared" si="36"/>
        <v>73.099999999999994</v>
      </c>
      <c r="I136" s="18">
        <f t="shared" si="37"/>
        <v>2.4130301250534738</v>
      </c>
      <c r="J136" s="18">
        <f t="shared" si="38"/>
        <v>72.459999999999994</v>
      </c>
      <c r="K136" s="18">
        <f t="shared" si="39"/>
        <v>0.88274926577922808</v>
      </c>
    </row>
    <row r="137" spans="2:11" x14ac:dyDescent="0.25">
      <c r="B137">
        <v>78000</v>
      </c>
      <c r="C137">
        <f t="shared" si="31"/>
        <v>78</v>
      </c>
      <c r="D137" s="18">
        <f t="shared" si="32"/>
        <v>75.537999999999997</v>
      </c>
      <c r="E137" s="18">
        <f t="shared" si="33"/>
        <v>1.5121494194247693</v>
      </c>
      <c r="F137" s="38">
        <f t="shared" si="34"/>
        <v>74.510000000000005</v>
      </c>
      <c r="G137" s="37">
        <f t="shared" si="35"/>
        <v>1.0366513748975221</v>
      </c>
      <c r="H137" s="18">
        <f t="shared" si="36"/>
        <v>74.099999999999994</v>
      </c>
      <c r="I137" s="18">
        <f t="shared" si="37"/>
        <v>2.3975120854752743</v>
      </c>
      <c r="J137" s="18">
        <f t="shared" si="38"/>
        <v>73.459999999999994</v>
      </c>
      <c r="K137" s="18">
        <f t="shared" si="39"/>
        <v>0.87707236274276679</v>
      </c>
    </row>
    <row r="138" spans="2:11" x14ac:dyDescent="0.25">
      <c r="B138">
        <v>79000</v>
      </c>
      <c r="C138">
        <f t="shared" si="31"/>
        <v>79</v>
      </c>
      <c r="D138" s="18">
        <f t="shared" si="32"/>
        <v>76.537999999999997</v>
      </c>
      <c r="E138" s="18">
        <f t="shared" si="33"/>
        <v>1.5025483736605199</v>
      </c>
      <c r="F138" s="38">
        <f t="shared" si="34"/>
        <v>75.510000000000005</v>
      </c>
      <c r="G138" s="37">
        <f t="shared" si="35"/>
        <v>1.0300693948602921</v>
      </c>
      <c r="H138" s="18">
        <f t="shared" si="36"/>
        <v>75.099999999999994</v>
      </c>
      <c r="I138" s="18">
        <f t="shared" si="37"/>
        <v>2.3822896326162541</v>
      </c>
      <c r="J138" s="18">
        <f t="shared" si="38"/>
        <v>74.459999999999994</v>
      </c>
      <c r="K138" s="18">
        <f t="shared" si="39"/>
        <v>0.87150359302657376</v>
      </c>
    </row>
    <row r="139" spans="2:11" x14ac:dyDescent="0.25">
      <c r="B139">
        <v>80000</v>
      </c>
      <c r="C139">
        <f t="shared" si="31"/>
        <v>80</v>
      </c>
      <c r="D139" s="18">
        <f t="shared" si="32"/>
        <v>77.537999999999997</v>
      </c>
      <c r="E139" s="18">
        <f t="shared" si="33"/>
        <v>1.4931279148150705</v>
      </c>
      <c r="F139" s="38">
        <f t="shared" si="34"/>
        <v>76.510000000000005</v>
      </c>
      <c r="G139" s="37">
        <f t="shared" si="35"/>
        <v>1.0236112158676263</v>
      </c>
      <c r="H139" s="18">
        <f t="shared" si="36"/>
        <v>76.099999999999994</v>
      </c>
      <c r="I139" s="18">
        <f t="shared" si="37"/>
        <v>2.3673535002191795</v>
      </c>
      <c r="J139" s="18">
        <f t="shared" si="38"/>
        <v>75.459999999999994</v>
      </c>
      <c r="K139" s="18">
        <f t="shared" si="39"/>
        <v>0.86603956679241856</v>
      </c>
    </row>
    <row r="140" spans="2:11" x14ac:dyDescent="0.25">
      <c r="B140">
        <v>81000</v>
      </c>
      <c r="C140">
        <f t="shared" si="31"/>
        <v>81</v>
      </c>
      <c r="D140" s="18">
        <f t="shared" si="32"/>
        <v>78.537999999999997</v>
      </c>
      <c r="E140" s="18">
        <f t="shared" si="33"/>
        <v>1.4838824518351166</v>
      </c>
      <c r="F140" s="38">
        <f t="shared" si="34"/>
        <v>77.510000000000005</v>
      </c>
      <c r="G140" s="37">
        <f t="shared" si="35"/>
        <v>1.0172730049827661</v>
      </c>
      <c r="H140" s="18">
        <f t="shared" si="36"/>
        <v>77.099999999999994</v>
      </c>
      <c r="I140" s="18">
        <f t="shared" si="37"/>
        <v>2.3526948236720657</v>
      </c>
      <c r="J140" s="18">
        <f t="shared" si="38"/>
        <v>76.459999999999994</v>
      </c>
      <c r="K140" s="18">
        <f t="shared" si="39"/>
        <v>0.86067704113436327</v>
      </c>
    </row>
    <row r="141" spans="2:11" x14ac:dyDescent="0.25">
      <c r="B141">
        <v>82000</v>
      </c>
      <c r="C141">
        <f t="shared" si="31"/>
        <v>82</v>
      </c>
      <c r="D141" s="18">
        <f t="shared" si="32"/>
        <v>79.537999999999997</v>
      </c>
      <c r="E141" s="18">
        <f t="shared" si="33"/>
        <v>1.4748066330465321</v>
      </c>
      <c r="F141" s="38">
        <f t="shared" si="34"/>
        <v>78.510000000000005</v>
      </c>
      <c r="G141" s="37">
        <f t="shared" si="35"/>
        <v>1.0110510933749264</v>
      </c>
      <c r="H141" s="18">
        <f t="shared" si="36"/>
        <v>78.099999999999994</v>
      </c>
      <c r="I141" s="18">
        <f t="shared" si="37"/>
        <v>2.3383051178984844</v>
      </c>
      <c r="J141" s="18">
        <f t="shared" si="38"/>
        <v>77.459999999999994</v>
      </c>
      <c r="K141" s="18">
        <f t="shared" si="39"/>
        <v>0.85541291199046088</v>
      </c>
    </row>
    <row r="142" spans="2:11" x14ac:dyDescent="0.25">
      <c r="B142">
        <v>83000</v>
      </c>
      <c r="C142">
        <f t="shared" si="31"/>
        <v>83</v>
      </c>
      <c r="D142" s="18">
        <f t="shared" si="32"/>
        <v>80.537999999999997</v>
      </c>
      <c r="E142" s="18">
        <f t="shared" si="33"/>
        <v>1.4658953331363203</v>
      </c>
      <c r="F142" s="38">
        <f t="shared" si="34"/>
        <v>79.510000000000005</v>
      </c>
      <c r="G142" s="37">
        <f t="shared" si="35"/>
        <v>1.004941967394797</v>
      </c>
      <c r="H142" s="18">
        <f t="shared" si="36"/>
        <v>79.099999999999994</v>
      </c>
      <c r="I142" s="18">
        <f t="shared" si="37"/>
        <v>2.324176256717454</v>
      </c>
      <c r="J142" s="18">
        <f t="shared" si="38"/>
        <v>78.459999999999994</v>
      </c>
      <c r="K142" s="18">
        <f t="shared" si="39"/>
        <v>0.8502442065920669</v>
      </c>
    </row>
    <row r="143" spans="2:11" x14ac:dyDescent="0.25">
      <c r="B143">
        <v>84000</v>
      </c>
      <c r="C143">
        <f t="shared" si="31"/>
        <v>84</v>
      </c>
      <c r="D143" s="18">
        <f t="shared" si="32"/>
        <v>81.537999999999997</v>
      </c>
      <c r="E143" s="18">
        <f t="shared" si="33"/>
        <v>1.4571436409895184</v>
      </c>
      <c r="F143" s="38">
        <f t="shared" si="34"/>
        <v>80.510000000000005</v>
      </c>
      <c r="G143" s="37">
        <f t="shared" si="35"/>
        <v>0.99894226023615307</v>
      </c>
      <c r="H143" s="18">
        <f t="shared" si="36"/>
        <v>80.099999999999994</v>
      </c>
      <c r="I143" s="18">
        <f t="shared" si="37"/>
        <v>2.3103004535588627</v>
      </c>
      <c r="J143" s="18">
        <f t="shared" si="38"/>
        <v>79.459999999999994</v>
      </c>
      <c r="K143" s="18">
        <f t="shared" si="39"/>
        <v>0.84516807640903735</v>
      </c>
    </row>
    <row r="144" spans="2:11" x14ac:dyDescent="0.25">
      <c r="B144">
        <v>85000</v>
      </c>
      <c r="C144">
        <f t="shared" si="31"/>
        <v>85</v>
      </c>
      <c r="D144" s="18">
        <f t="shared" si="32"/>
        <v>82.537999999999997</v>
      </c>
      <c r="E144" s="18">
        <f t="shared" si="33"/>
        <v>1.4485468483154786</v>
      </c>
      <c r="F144" s="38">
        <f t="shared" si="34"/>
        <v>81.510000000000005</v>
      </c>
      <c r="G144" s="37">
        <f t="shared" si="35"/>
        <v>0.99304874413862187</v>
      </c>
      <c r="H144" s="18">
        <f t="shared" si="36"/>
        <v>81.099999999999994</v>
      </c>
      <c r="I144" s="18">
        <f t="shared" si="37"/>
        <v>2.2966702434304369</v>
      </c>
      <c r="J144" s="18">
        <f t="shared" si="38"/>
        <v>80.459999999999994</v>
      </c>
      <c r="K144" s="18">
        <f t="shared" si="39"/>
        <v>0.84018179055277709</v>
      </c>
    </row>
    <row r="145" spans="2:11" x14ac:dyDescent="0.25">
      <c r="B145">
        <v>86000</v>
      </c>
      <c r="C145">
        <f t="shared" si="31"/>
        <v>86</v>
      </c>
      <c r="D145" s="18">
        <f t="shared" si="32"/>
        <v>83.537999999999997</v>
      </c>
      <c r="E145" s="18">
        <f t="shared" si="33"/>
        <v>1.4401004390036845</v>
      </c>
      <c r="F145" s="38">
        <f t="shared" si="34"/>
        <v>82.51</v>
      </c>
      <c r="G145" s="37">
        <f t="shared" si="35"/>
        <v>0.98725832309058192</v>
      </c>
      <c r="H145" s="18">
        <f t="shared" si="36"/>
        <v>82.1</v>
      </c>
      <c r="I145" s="18">
        <f t="shared" si="37"/>
        <v>2.2832784660414007</v>
      </c>
      <c r="J145" s="18">
        <f t="shared" si="38"/>
        <v>81.459999999999994</v>
      </c>
      <c r="K145" s="18">
        <f t="shared" si="39"/>
        <v>0.8352827296024341</v>
      </c>
    </row>
    <row r="146" spans="2:11" x14ac:dyDescent="0.25">
      <c r="B146">
        <v>87000</v>
      </c>
      <c r="C146">
        <f t="shared" si="31"/>
        <v>87</v>
      </c>
      <c r="D146" s="18">
        <f t="shared" si="32"/>
        <v>84.537999999999997</v>
      </c>
      <c r="E146" s="18">
        <f t="shared" si="33"/>
        <v>1.4318000791544421</v>
      </c>
      <c r="F146" s="38">
        <f t="shared" si="34"/>
        <v>83.51</v>
      </c>
      <c r="G146" s="37">
        <f t="shared" si="35"/>
        <v>0.98156802599472048</v>
      </c>
      <c r="H146" s="18">
        <f t="shared" si="36"/>
        <v>83.1</v>
      </c>
      <c r="I146" s="18">
        <f t="shared" si="37"/>
        <v>2.2701182499961354</v>
      </c>
      <c r="J146" s="18">
        <f t="shared" si="38"/>
        <v>82.46</v>
      </c>
      <c r="K146" s="18">
        <f t="shared" si="39"/>
        <v>0.83046837982252963</v>
      </c>
    </row>
    <row r="147" spans="2:11" x14ac:dyDescent="0.25">
      <c r="B147">
        <v>88000</v>
      </c>
      <c r="C147">
        <f t="shared" ref="C147:C210" si="40">B147/$A$52</f>
        <v>88</v>
      </c>
      <c r="D147" s="18">
        <f t="shared" ref="D147:D210" si="41">C147-$E$49</f>
        <v>85.537999999999997</v>
      </c>
      <c r="E147" s="18">
        <f t="shared" ref="E147:E210" si="42">SQRT(2*$E$50/$B147)/$A$52</f>
        <v>1.4236416077344494</v>
      </c>
      <c r="F147" s="38">
        <f t="shared" ref="F147:F210" si="43">C147-$G$49</f>
        <v>84.51</v>
      </c>
      <c r="G147" s="37">
        <f t="shared" ref="G147:G210" si="44">SQRT(2*$G$50/B147)/$A$52</f>
        <v>0.97597500026197581</v>
      </c>
      <c r="H147" s="18">
        <f t="shared" ref="H147:H210" si="45">C147-$I$49</f>
        <v>84.1</v>
      </c>
      <c r="I147" s="18">
        <f t="shared" ref="I147:I210" si="46">SQRT(2*$I$50/$B147)/$A$52</f>
        <v>2.2571829979785942</v>
      </c>
      <c r="J147" s="18">
        <f t="shared" ref="J147:J210" si="47">C147-$K$49</f>
        <v>83.46</v>
      </c>
      <c r="K147" s="18">
        <f t="shared" ref="K147:K210" si="48">SQRT(2*$K$50/$B147)/$A$52</f>
        <v>0.82573632774303041</v>
      </c>
    </row>
    <row r="148" spans="2:11" x14ac:dyDescent="0.25">
      <c r="B148">
        <v>89000</v>
      </c>
      <c r="C148">
        <f t="shared" si="40"/>
        <v>89</v>
      </c>
      <c r="D148" s="18">
        <f t="shared" si="41"/>
        <v>86.537999999999997</v>
      </c>
      <c r="E148" s="18">
        <f t="shared" si="42"/>
        <v>1.4156210278114769</v>
      </c>
      <c r="F148" s="38">
        <f t="shared" si="43"/>
        <v>85.51</v>
      </c>
      <c r="G148" s="37">
        <f t="shared" si="44"/>
        <v>0.97047650580248812</v>
      </c>
      <c r="H148" s="18">
        <f t="shared" si="45"/>
        <v>85.1</v>
      </c>
      <c r="I148" s="18">
        <f t="shared" si="46"/>
        <v>2.2444663728548941</v>
      </c>
      <c r="J148" s="18">
        <f t="shared" si="47"/>
        <v>84.46</v>
      </c>
      <c r="K148" s="18">
        <f t="shared" si="48"/>
        <v>0.82108425507531457</v>
      </c>
    </row>
    <row r="149" spans="2:11" x14ac:dyDescent="0.25">
      <c r="B149">
        <v>90000</v>
      </c>
      <c r="C149">
        <f t="shared" si="40"/>
        <v>90</v>
      </c>
      <c r="D149" s="18">
        <f t="shared" si="41"/>
        <v>87.537999999999997</v>
      </c>
      <c r="E149" s="18">
        <f t="shared" si="42"/>
        <v>1.4077344983262212</v>
      </c>
      <c r="F149" s="38">
        <f t="shared" si="43"/>
        <v>86.51</v>
      </c>
      <c r="G149" s="37">
        <f t="shared" si="44"/>
        <v>0.9650699093848073</v>
      </c>
      <c r="H149" s="18">
        <f t="shared" si="45"/>
        <v>86.1</v>
      </c>
      <c r="I149" s="18">
        <f t="shared" si="46"/>
        <v>2.2319622846275875</v>
      </c>
      <c r="J149" s="18">
        <f t="shared" si="47"/>
        <v>85.46</v>
      </c>
      <c r="K149" s="18">
        <f t="shared" si="48"/>
        <v>0.8165099339397055</v>
      </c>
    </row>
    <row r="150" spans="2:11" x14ac:dyDescent="0.25">
      <c r="B150">
        <v>91000</v>
      </c>
      <c r="C150">
        <f t="shared" si="40"/>
        <v>91</v>
      </c>
      <c r="D150" s="18">
        <f t="shared" si="41"/>
        <v>88.537999999999997</v>
      </c>
      <c r="E150" s="18">
        <f t="shared" si="42"/>
        <v>1.3999783263628456</v>
      </c>
      <c r="F150" s="38">
        <f t="shared" si="43"/>
        <v>87.51</v>
      </c>
      <c r="G150" s="37">
        <f t="shared" si="44"/>
        <v>0.95975267933697661</v>
      </c>
      <c r="H150" s="18">
        <f t="shared" si="45"/>
        <v>87.1</v>
      </c>
      <c r="I150" s="18">
        <f t="shared" si="46"/>
        <v>2.2196648781806165</v>
      </c>
      <c r="J150" s="18">
        <f t="shared" si="47"/>
        <v>86.46</v>
      </c>
      <c r="K150" s="18">
        <f t="shared" si="48"/>
        <v>0.81201122238225587</v>
      </c>
    </row>
    <row r="151" spans="2:11" x14ac:dyDescent="0.25">
      <c r="B151">
        <v>92000</v>
      </c>
      <c r="C151">
        <f t="shared" si="40"/>
        <v>92</v>
      </c>
      <c r="D151" s="18">
        <f t="shared" si="41"/>
        <v>89.537999999999997</v>
      </c>
      <c r="E151" s="18">
        <f t="shared" si="42"/>
        <v>1.3923489598828866</v>
      </c>
      <c r="F151" s="38">
        <f t="shared" si="43"/>
        <v>88.51</v>
      </c>
      <c r="G151" s="37">
        <f t="shared" si="44"/>
        <v>0.95452238056527516</v>
      </c>
      <c r="H151" s="18">
        <f t="shared" si="45"/>
        <v>88.1</v>
      </c>
      <c r="I151" s="18">
        <f t="shared" si="46"/>
        <v>2.2075685217589216</v>
      </c>
      <c r="J151" s="18">
        <f t="shared" si="47"/>
        <v>87.46</v>
      </c>
      <c r="K151" s="18">
        <f t="shared" si="48"/>
        <v>0.80758606016028867</v>
      </c>
    </row>
    <row r="152" spans="2:11" x14ac:dyDescent="0.25">
      <c r="B152">
        <v>93000</v>
      </c>
      <c r="C152">
        <f t="shared" si="40"/>
        <v>93</v>
      </c>
      <c r="D152" s="18">
        <f t="shared" si="41"/>
        <v>90.537999999999997</v>
      </c>
      <c r="E152" s="18">
        <f t="shared" si="42"/>
        <v>1.3848429808900466</v>
      </c>
      <c r="F152" s="38">
        <f t="shared" si="43"/>
        <v>89.51</v>
      </c>
      <c r="G152" s="37">
        <f t="shared" si="44"/>
        <v>0.94937666986835245</v>
      </c>
      <c r="H152" s="18">
        <f t="shared" si="45"/>
        <v>89.1</v>
      </c>
      <c r="I152" s="18">
        <f t="shared" si="46"/>
        <v>2.195667796131223</v>
      </c>
      <c r="J152" s="18">
        <f t="shared" si="47"/>
        <v>88.46</v>
      </c>
      <c r="K152" s="18">
        <f t="shared" si="48"/>
        <v>0.80323246477786125</v>
      </c>
    </row>
    <row r="153" spans="2:11" x14ac:dyDescent="0.25">
      <c r="B153">
        <v>94000</v>
      </c>
      <c r="C153">
        <f t="shared" si="40"/>
        <v>94</v>
      </c>
      <c r="D153" s="18">
        <f t="shared" si="41"/>
        <v>91.537999999999997</v>
      </c>
      <c r="E153" s="18">
        <f t="shared" si="42"/>
        <v>1.3774570989959971</v>
      </c>
      <c r="F153" s="38">
        <f t="shared" si="43"/>
        <v>90.51</v>
      </c>
      <c r="G153" s="37">
        <f t="shared" si="44"/>
        <v>0.94431329152627697</v>
      </c>
      <c r="H153" s="18">
        <f t="shared" si="45"/>
        <v>90.1</v>
      </c>
      <c r="I153" s="18">
        <f t="shared" si="46"/>
        <v>2.1839574843886087</v>
      </c>
      <c r="J153" s="18">
        <f t="shared" si="47"/>
        <v>89.46</v>
      </c>
      <c r="K153" s="18">
        <f t="shared" si="48"/>
        <v>0.79894852775382219</v>
      </c>
    </row>
    <row r="154" spans="2:11" x14ac:dyDescent="0.25">
      <c r="B154">
        <v>95000</v>
      </c>
      <c r="C154">
        <f t="shared" si="40"/>
        <v>95</v>
      </c>
      <c r="D154" s="18">
        <f t="shared" si="41"/>
        <v>92.537999999999997</v>
      </c>
      <c r="E154" s="18">
        <f t="shared" si="42"/>
        <v>1.370188145359684</v>
      </c>
      <c r="F154" s="38">
        <f t="shared" si="43"/>
        <v>91.51</v>
      </c>
      <c r="G154" s="37">
        <f t="shared" si="44"/>
        <v>0.93933007314563788</v>
      </c>
      <c r="H154" s="18">
        <f t="shared" si="45"/>
        <v>91.1</v>
      </c>
      <c r="I154" s="18">
        <f t="shared" si="46"/>
        <v>2.1724325623353047</v>
      </c>
      <c r="J154" s="18">
        <f t="shared" si="47"/>
        <v>90.46</v>
      </c>
      <c r="K154" s="18">
        <f t="shared" si="48"/>
        <v>0.79473241110650439</v>
      </c>
    </row>
    <row r="155" spans="2:11" x14ac:dyDescent="0.25">
      <c r="B155">
        <v>96000</v>
      </c>
      <c r="C155">
        <f t="shared" si="40"/>
        <v>96</v>
      </c>
      <c r="D155" s="18">
        <f t="shared" si="41"/>
        <v>93.537999999999997</v>
      </c>
      <c r="E155" s="18">
        <f t="shared" si="42"/>
        <v>1.3630330669747768</v>
      </c>
      <c r="F155" s="38">
        <f t="shared" si="43"/>
        <v>92.51</v>
      </c>
      <c r="G155" s="37">
        <f t="shared" si="44"/>
        <v>0.93442492174331482</v>
      </c>
      <c r="H155" s="18">
        <f t="shared" si="45"/>
        <v>92.1</v>
      </c>
      <c r="I155" s="18">
        <f t="shared" si="46"/>
        <v>2.161088189431426</v>
      </c>
      <c r="J155" s="18">
        <f t="shared" si="47"/>
        <v>91.46</v>
      </c>
      <c r="K155" s="18">
        <f t="shared" si="48"/>
        <v>0.79058234404034944</v>
      </c>
    </row>
    <row r="156" spans="2:11" x14ac:dyDescent="0.25">
      <c r="B156">
        <v>97000</v>
      </c>
      <c r="C156">
        <f t="shared" si="40"/>
        <v>97</v>
      </c>
      <c r="D156" s="18">
        <f t="shared" si="41"/>
        <v>94.537999999999997</v>
      </c>
      <c r="E156" s="18">
        <f t="shared" si="42"/>
        <v>1.3559889212818721</v>
      </c>
      <c r="F156" s="38">
        <f t="shared" si="43"/>
        <v>93.51</v>
      </c>
      <c r="G156" s="37">
        <f t="shared" si="44"/>
        <v>0.92959582005288399</v>
      </c>
      <c r="H156" s="18">
        <f t="shared" si="45"/>
        <v>93.1</v>
      </c>
      <c r="I156" s="18">
        <f t="shared" si="46"/>
        <v>2.1499197002506336</v>
      </c>
      <c r="J156" s="18">
        <f t="shared" si="47"/>
        <v>92.46</v>
      </c>
      <c r="K156" s="18">
        <f t="shared" si="48"/>
        <v>0.78649661982089325</v>
      </c>
    </row>
    <row r="157" spans="2:11" x14ac:dyDescent="0.25">
      <c r="B157">
        <v>98000</v>
      </c>
      <c r="C157">
        <f t="shared" si="40"/>
        <v>98</v>
      </c>
      <c r="D157" s="18">
        <f t="shared" si="41"/>
        <v>95.537999999999997</v>
      </c>
      <c r="E157" s="18">
        <f t="shared" si="42"/>
        <v>1.3490528710838547</v>
      </c>
      <c r="F157" s="38">
        <f t="shared" si="43"/>
        <v>94.51</v>
      </c>
      <c r="G157" s="37">
        <f t="shared" si="44"/>
        <v>0.9248408230388534</v>
      </c>
      <c r="H157" s="18">
        <f t="shared" si="45"/>
        <v>94.1</v>
      </c>
      <c r="I157" s="18">
        <f t="shared" si="46"/>
        <v>2.1389225964184369</v>
      </c>
      <c r="J157" s="18">
        <f t="shared" si="47"/>
        <v>93.46</v>
      </c>
      <c r="K157" s="18">
        <f t="shared" si="48"/>
        <v>0.78247359282559037</v>
      </c>
    </row>
    <row r="158" spans="2:11" x14ac:dyDescent="0.25">
      <c r="B158">
        <v>99000</v>
      </c>
      <c r="C158">
        <f t="shared" si="40"/>
        <v>99</v>
      </c>
      <c r="D158" s="18">
        <f t="shared" si="41"/>
        <v>96.537999999999997</v>
      </c>
      <c r="E158" s="18">
        <f t="shared" si="42"/>
        <v>1.3422221797444638</v>
      </c>
      <c r="F158" s="38">
        <f t="shared" si="43"/>
        <v>95.51</v>
      </c>
      <c r="G158" s="37">
        <f t="shared" si="44"/>
        <v>0.92015805460504752</v>
      </c>
      <c r="H158" s="18">
        <f t="shared" si="45"/>
        <v>95.1</v>
      </c>
      <c r="I158" s="18">
        <f t="shared" si="46"/>
        <v>2.1280925389995273</v>
      </c>
      <c r="J158" s="18">
        <f t="shared" si="47"/>
        <v>94.46</v>
      </c>
      <c r="K158" s="18">
        <f t="shared" si="48"/>
        <v>0.77851167575889901</v>
      </c>
    </row>
    <row r="159" spans="2:11" x14ac:dyDescent="0.25">
      <c r="B159">
        <v>100000</v>
      </c>
      <c r="C159">
        <f t="shared" si="40"/>
        <v>100</v>
      </c>
      <c r="D159" s="18">
        <f t="shared" si="41"/>
        <v>97.537999999999997</v>
      </c>
      <c r="E159" s="18">
        <f t="shared" si="42"/>
        <v>1.3354942066516051</v>
      </c>
      <c r="F159" s="38">
        <f t="shared" si="43"/>
        <v>96.51</v>
      </c>
      <c r="G159" s="37">
        <f t="shared" si="44"/>
        <v>0.91554570448448946</v>
      </c>
      <c r="H159" s="18">
        <f t="shared" si="45"/>
        <v>96.1</v>
      </c>
      <c r="I159" s="18">
        <f t="shared" si="46"/>
        <v>2.1174253413048594</v>
      </c>
      <c r="J159" s="18">
        <f t="shared" si="47"/>
        <v>95.46</v>
      </c>
      <c r="K159" s="18">
        <f t="shared" si="48"/>
        <v>0.77460933702092705</v>
      </c>
    </row>
    <row r="160" spans="2:11" x14ac:dyDescent="0.25">
      <c r="B160">
        <v>101000</v>
      </c>
      <c r="C160">
        <f t="shared" si="40"/>
        <v>101</v>
      </c>
      <c r="D160" s="18">
        <f t="shared" si="41"/>
        <v>98.537999999999997</v>
      </c>
      <c r="E160" s="18">
        <f t="shared" si="42"/>
        <v>1.3288664029283317</v>
      </c>
      <c r="F160" s="38">
        <f t="shared" si="43"/>
        <v>97.51</v>
      </c>
      <c r="G160" s="37">
        <f t="shared" si="44"/>
        <v>0.91100202529907137</v>
      </c>
      <c r="H160" s="18">
        <f t="shared" si="45"/>
        <v>97.1</v>
      </c>
      <c r="I160" s="18">
        <f t="shared" si="46"/>
        <v>2.1069169620914145</v>
      </c>
      <c r="J160" s="18">
        <f t="shared" si="47"/>
        <v>96.46</v>
      </c>
      <c r="K160" s="18">
        <f t="shared" si="48"/>
        <v>0.77076509821972572</v>
      </c>
    </row>
    <row r="161" spans="2:11" x14ac:dyDescent="0.25">
      <c r="B161">
        <v>102000</v>
      </c>
      <c r="C161">
        <f t="shared" si="40"/>
        <v>102</v>
      </c>
      <c r="D161" s="18">
        <f t="shared" si="41"/>
        <v>99.537999999999997</v>
      </c>
      <c r="E161" s="18">
        <f t="shared" si="42"/>
        <v>1.3223363073756695</v>
      </c>
      <c r="F161" s="38">
        <f t="shared" si="43"/>
        <v>98.51</v>
      </c>
      <c r="G161" s="37">
        <f t="shared" si="44"/>
        <v>0.90652532977816558</v>
      </c>
      <c r="H161" s="18">
        <f t="shared" si="45"/>
        <v>98.1</v>
      </c>
      <c r="I161" s="18">
        <f t="shared" si="46"/>
        <v>2.0965634991295525</v>
      </c>
      <c r="J161" s="18">
        <f t="shared" si="47"/>
        <v>97.46</v>
      </c>
      <c r="K161" s="18">
        <f t="shared" si="48"/>
        <v>0.7669775318180615</v>
      </c>
    </row>
    <row r="162" spans="2:11" x14ac:dyDescent="0.25">
      <c r="B162">
        <v>103000</v>
      </c>
      <c r="C162">
        <f t="shared" si="40"/>
        <v>103</v>
      </c>
      <c r="D162" s="18">
        <f t="shared" si="41"/>
        <v>100.538</v>
      </c>
      <c r="E162" s="18">
        <f t="shared" si="42"/>
        <v>1.3159015426326215</v>
      </c>
      <c r="F162" s="38">
        <f t="shared" si="43"/>
        <v>99.51</v>
      </c>
      <c r="G162" s="37">
        <f t="shared" si="44"/>
        <v>0.9021139881261212</v>
      </c>
      <c r="H162" s="18">
        <f t="shared" si="45"/>
        <v>99.1</v>
      </c>
      <c r="I162" s="18">
        <f t="shared" si="46"/>
        <v>2.0863611831146991</v>
      </c>
      <c r="J162" s="18">
        <f t="shared" si="47"/>
        <v>98.46</v>
      </c>
      <c r="K162" s="18">
        <f t="shared" si="48"/>
        <v>0.76324525890615169</v>
      </c>
    </row>
    <row r="163" spans="2:11" x14ac:dyDescent="0.25">
      <c r="B163">
        <v>104000</v>
      </c>
      <c r="C163">
        <f t="shared" si="40"/>
        <v>104</v>
      </c>
      <c r="D163" s="18">
        <f t="shared" si="41"/>
        <v>101.538</v>
      </c>
      <c r="E163" s="18">
        <f t="shared" si="42"/>
        <v>1.3095598115397402</v>
      </c>
      <c r="F163" s="38">
        <f t="shared" si="43"/>
        <v>100.51</v>
      </c>
      <c r="G163" s="37">
        <f t="shared" si="44"/>
        <v>0.89776642552932018</v>
      </c>
      <c r="H163" s="18">
        <f t="shared" si="45"/>
        <v>100.1</v>
      </c>
      <c r="I163" s="18">
        <f t="shared" si="46"/>
        <v>2.0763063719017962</v>
      </c>
      <c r="J163" s="18">
        <f t="shared" si="47"/>
        <v>99.46</v>
      </c>
      <c r="K163" s="18">
        <f t="shared" si="48"/>
        <v>0.7595669470924763</v>
      </c>
    </row>
    <row r="164" spans="2:11" x14ac:dyDescent="0.25">
      <c r="B164">
        <v>105000</v>
      </c>
      <c r="C164">
        <f t="shared" si="40"/>
        <v>105</v>
      </c>
      <c r="D164" s="18">
        <f t="shared" si="41"/>
        <v>102.538</v>
      </c>
      <c r="E164" s="18">
        <f t="shared" si="42"/>
        <v>1.303308893693645</v>
      </c>
      <c r="F164" s="38">
        <f t="shared" si="43"/>
        <v>101.51</v>
      </c>
      <c r="G164" s="37">
        <f t="shared" si="44"/>
        <v>0.89348111979412947</v>
      </c>
      <c r="H164" s="18">
        <f t="shared" si="45"/>
        <v>101.1</v>
      </c>
      <c r="I164" s="18">
        <f t="shared" si="46"/>
        <v>2.0663955450424849</v>
      </c>
      <c r="J164" s="18">
        <f t="shared" si="47"/>
        <v>100.46</v>
      </c>
      <c r="K164" s="18">
        <f t="shared" si="48"/>
        <v>0.75594130850533758</v>
      </c>
    </row>
    <row r="165" spans="2:11" x14ac:dyDescent="0.25">
      <c r="B165">
        <v>106000</v>
      </c>
      <c r="C165">
        <f t="shared" si="40"/>
        <v>106</v>
      </c>
      <c r="D165" s="18">
        <f t="shared" si="41"/>
        <v>103.538</v>
      </c>
      <c r="E165" s="18">
        <f t="shared" si="42"/>
        <v>1.2971466421807347</v>
      </c>
      <c r="F165" s="38">
        <f t="shared" si="43"/>
        <v>102.51</v>
      </c>
      <c r="G165" s="37">
        <f t="shared" si="44"/>
        <v>0.88925659910770627</v>
      </c>
      <c r="H165" s="18">
        <f t="shared" si="45"/>
        <v>102.1</v>
      </c>
      <c r="I165" s="18">
        <f t="shared" si="46"/>
        <v>2.0566252986064146</v>
      </c>
      <c r="J165" s="18">
        <f t="shared" si="47"/>
        <v>101.46</v>
      </c>
      <c r="K165" s="18">
        <f t="shared" si="48"/>
        <v>0.75236709789835965</v>
      </c>
    </row>
    <row r="166" spans="2:11" x14ac:dyDescent="0.25">
      <c r="B166">
        <v>107000</v>
      </c>
      <c r="C166">
        <f t="shared" si="40"/>
        <v>107</v>
      </c>
      <c r="D166" s="18">
        <f t="shared" si="41"/>
        <v>104.538</v>
      </c>
      <c r="E166" s="18">
        <f t="shared" si="42"/>
        <v>1.2910709804791967</v>
      </c>
      <c r="F166" s="38">
        <f t="shared" si="43"/>
        <v>103.51</v>
      </c>
      <c r="G166" s="37">
        <f t="shared" si="44"/>
        <v>0.88509143991417394</v>
      </c>
      <c r="H166" s="18">
        <f t="shared" si="45"/>
        <v>103.1</v>
      </c>
      <c r="I166" s="18">
        <f t="shared" si="46"/>
        <v>2.0469923402693757</v>
      </c>
      <c r="J166" s="18">
        <f t="shared" si="47"/>
        <v>102.46</v>
      </c>
      <c r="K166" s="18">
        <f t="shared" si="48"/>
        <v>0.7488431108536</v>
      </c>
    </row>
    <row r="167" spans="2:11" x14ac:dyDescent="0.25">
      <c r="B167">
        <v>108000</v>
      </c>
      <c r="C167">
        <f t="shared" si="40"/>
        <v>108</v>
      </c>
      <c r="D167" s="18">
        <f t="shared" si="41"/>
        <v>105.538</v>
      </c>
      <c r="E167" s="18">
        <f t="shared" si="42"/>
        <v>1.2850798995191497</v>
      </c>
      <c r="F167" s="38">
        <f t="shared" si="43"/>
        <v>104.51</v>
      </c>
      <c r="G167" s="37">
        <f t="shared" si="44"/>
        <v>0.88098426489920911</v>
      </c>
      <c r="H167" s="18">
        <f t="shared" si="45"/>
        <v>104.1</v>
      </c>
      <c r="I167" s="18">
        <f t="shared" si="46"/>
        <v>2.0374934846521597</v>
      </c>
      <c r="J167" s="18">
        <f t="shared" si="47"/>
        <v>103.46</v>
      </c>
      <c r="K167" s="18">
        <f t="shared" si="48"/>
        <v>0.74536818207638278</v>
      </c>
    </row>
    <row r="168" spans="2:11" x14ac:dyDescent="0.25">
      <c r="B168">
        <v>109000</v>
      </c>
      <c r="C168">
        <f t="shared" si="40"/>
        <v>109</v>
      </c>
      <c r="D168" s="18">
        <f t="shared" si="41"/>
        <v>106.538</v>
      </c>
      <c r="E168" s="18">
        <f t="shared" si="42"/>
        <v>1.2791714548914757</v>
      </c>
      <c r="F168" s="38">
        <f t="shared" si="43"/>
        <v>105.51</v>
      </c>
      <c r="G168" s="37">
        <f t="shared" si="44"/>
        <v>0.87693374107656052</v>
      </c>
      <c r="H168" s="18">
        <f t="shared" si="45"/>
        <v>105.1</v>
      </c>
      <c r="I168" s="18">
        <f t="shared" si="46"/>
        <v>2.0281256488951618</v>
      </c>
      <c r="J168" s="18">
        <f t="shared" si="47"/>
        <v>104.46</v>
      </c>
      <c r="K168" s="18">
        <f t="shared" si="48"/>
        <v>0.7419411837763733</v>
      </c>
    </row>
    <row r="169" spans="2:11" x14ac:dyDescent="0.25">
      <c r="B169">
        <v>110000</v>
      </c>
      <c r="C169">
        <f t="shared" si="40"/>
        <v>110</v>
      </c>
      <c r="D169" s="18">
        <f t="shared" si="41"/>
        <v>107.538</v>
      </c>
      <c r="E169" s="18">
        <f t="shared" si="42"/>
        <v>1.2733437641965275</v>
      </c>
      <c r="F169" s="38">
        <f t="shared" si="43"/>
        <v>106.51</v>
      </c>
      <c r="G169" s="37">
        <f t="shared" si="44"/>
        <v>0.87293857797046115</v>
      </c>
      <c r="H169" s="18">
        <f t="shared" si="45"/>
        <v>106.1</v>
      </c>
      <c r="I169" s="18">
        <f t="shared" si="46"/>
        <v>2.0188858484547634</v>
      </c>
      <c r="J169" s="18">
        <f t="shared" si="47"/>
        <v>105.46</v>
      </c>
      <c r="K169" s="18">
        <f t="shared" si="48"/>
        <v>0.73856102412978464</v>
      </c>
    </row>
    <row r="170" spans="2:11" x14ac:dyDescent="0.25">
      <c r="B170">
        <v>111000</v>
      </c>
      <c r="C170">
        <f t="shared" si="40"/>
        <v>111</v>
      </c>
      <c r="D170" s="18">
        <f t="shared" si="41"/>
        <v>108.538</v>
      </c>
      <c r="E170" s="18">
        <f t="shared" si="42"/>
        <v>1.267595004524511</v>
      </c>
      <c r="F170" s="38">
        <f t="shared" si="43"/>
        <v>107.51</v>
      </c>
      <c r="G170" s="37">
        <f t="shared" si="44"/>
        <v>0.8689975258883077</v>
      </c>
      <c r="H170" s="18">
        <f t="shared" si="45"/>
        <v>107.1</v>
      </c>
      <c r="I170" s="18">
        <f t="shared" si="46"/>
        <v>2.0097711931084712</v>
      </c>
      <c r="J170" s="18">
        <f t="shared" si="47"/>
        <v>106.46</v>
      </c>
      <c r="K170" s="18">
        <f t="shared" si="48"/>
        <v>0.73522664581795505</v>
      </c>
    </row>
    <row r="171" spans="2:11" x14ac:dyDescent="0.25">
      <c r="B171">
        <v>112000</v>
      </c>
      <c r="C171">
        <f t="shared" si="40"/>
        <v>112</v>
      </c>
      <c r="D171" s="18">
        <f t="shared" si="41"/>
        <v>109.538</v>
      </c>
      <c r="E171" s="18">
        <f t="shared" si="42"/>
        <v>1.2619234100598746</v>
      </c>
      <c r="F171" s="38">
        <f t="shared" si="43"/>
        <v>108.51</v>
      </c>
      <c r="G171" s="37">
        <f t="shared" si="44"/>
        <v>0.86510937427835422</v>
      </c>
      <c r="H171" s="18">
        <f t="shared" si="45"/>
        <v>108.1</v>
      </c>
      <c r="I171" s="18">
        <f t="shared" si="46"/>
        <v>2.0007788831566855</v>
      </c>
      <c r="J171" s="18">
        <f t="shared" si="47"/>
        <v>107.46</v>
      </c>
      <c r="K171" s="18">
        <f t="shared" si="48"/>
        <v>0.73193702463785382</v>
      </c>
    </row>
    <row r="172" spans="2:11" x14ac:dyDescent="0.25">
      <c r="B172">
        <v>113000</v>
      </c>
      <c r="C172">
        <f t="shared" si="40"/>
        <v>113</v>
      </c>
      <c r="D172" s="18">
        <f t="shared" si="41"/>
        <v>110.538</v>
      </c>
      <c r="E172" s="18">
        <f t="shared" si="42"/>
        <v>1.2563272698025612</v>
      </c>
      <c r="F172" s="38">
        <f t="shared" si="43"/>
        <v>109.51</v>
      </c>
      <c r="G172" s="37">
        <f t="shared" si="44"/>
        <v>0.86127295016752126</v>
      </c>
      <c r="H172" s="18">
        <f t="shared" si="45"/>
        <v>109.1</v>
      </c>
      <c r="I172" s="18">
        <f t="shared" si="46"/>
        <v>1.9919062058097423</v>
      </c>
      <c r="J172" s="18">
        <f t="shared" si="47"/>
        <v>108.46</v>
      </c>
      <c r="K172" s="18">
        <f t="shared" si="48"/>
        <v>0.72869116818036905</v>
      </c>
    </row>
    <row r="173" spans="2:11" x14ac:dyDescent="0.25">
      <c r="B173">
        <v>114000</v>
      </c>
      <c r="C173">
        <f t="shared" si="40"/>
        <v>114</v>
      </c>
      <c r="D173" s="18">
        <f t="shared" si="41"/>
        <v>111.538</v>
      </c>
      <c r="E173" s="18">
        <f t="shared" si="42"/>
        <v>1.250804925399444</v>
      </c>
      <c r="F173" s="38">
        <f t="shared" si="43"/>
        <v>110.51</v>
      </c>
      <c r="G173" s="37">
        <f t="shared" si="44"/>
        <v>0.8574871166747392</v>
      </c>
      <c r="H173" s="18">
        <f t="shared" si="45"/>
        <v>110.1</v>
      </c>
      <c r="I173" s="18">
        <f t="shared" si="46"/>
        <v>1.9831505317496569</v>
      </c>
      <c r="J173" s="18">
        <f t="shared" si="47"/>
        <v>109.46</v>
      </c>
      <c r="K173" s="18">
        <f t="shared" si="48"/>
        <v>0.72548811457250284</v>
      </c>
    </row>
    <row r="174" spans="2:11" x14ac:dyDescent="0.25">
      <c r="B174">
        <v>115000</v>
      </c>
      <c r="C174">
        <f t="shared" si="40"/>
        <v>115</v>
      </c>
      <c r="D174" s="18">
        <f t="shared" si="41"/>
        <v>112.538</v>
      </c>
      <c r="E174" s="18">
        <f t="shared" si="42"/>
        <v>1.2453547690797049</v>
      </c>
      <c r="F174" s="38">
        <f t="shared" si="43"/>
        <v>111.51</v>
      </c>
      <c r="G174" s="37">
        <f t="shared" si="44"/>
        <v>0.85375077159555179</v>
      </c>
      <c r="H174" s="18">
        <f t="shared" si="45"/>
        <v>111.1</v>
      </c>
      <c r="I174" s="18">
        <f t="shared" si="46"/>
        <v>1.9745093118566688</v>
      </c>
      <c r="J174" s="18">
        <f t="shared" si="47"/>
        <v>110.46</v>
      </c>
      <c r="K174" s="18">
        <f t="shared" si="48"/>
        <v>0.72232693127985603</v>
      </c>
    </row>
    <row r="175" spans="2:11" x14ac:dyDescent="0.25">
      <c r="B175">
        <v>116000</v>
      </c>
      <c r="C175">
        <f t="shared" si="40"/>
        <v>116</v>
      </c>
      <c r="D175" s="18">
        <f t="shared" si="41"/>
        <v>113.538</v>
      </c>
      <c r="E175" s="18">
        <f t="shared" si="42"/>
        <v>1.239975241688317</v>
      </c>
      <c r="F175" s="38">
        <f t="shared" si="43"/>
        <v>112.51</v>
      </c>
      <c r="G175" s="37">
        <f t="shared" si="44"/>
        <v>0.85006284605397231</v>
      </c>
      <c r="H175" s="18">
        <f t="shared" si="45"/>
        <v>112.1</v>
      </c>
      <c r="I175" s="18">
        <f t="shared" si="46"/>
        <v>1.9659800740913265</v>
      </c>
      <c r="J175" s="18">
        <f t="shared" si="47"/>
        <v>111.46</v>
      </c>
      <c r="K175" s="18">
        <f t="shared" si="48"/>
        <v>0.71920671396601488</v>
      </c>
    </row>
    <row r="176" spans="2:11" x14ac:dyDescent="0.25">
      <c r="B176">
        <v>117000</v>
      </c>
      <c r="C176">
        <f t="shared" si="40"/>
        <v>117</v>
      </c>
      <c r="D176" s="18">
        <f t="shared" si="41"/>
        <v>114.538</v>
      </c>
      <c r="E176" s="18">
        <f t="shared" si="42"/>
        <v>1.2346648308121702</v>
      </c>
      <c r="F176" s="38">
        <f t="shared" si="43"/>
        <v>113.51</v>
      </c>
      <c r="G176" s="37">
        <f t="shared" si="44"/>
        <v>0.84642230321785317</v>
      </c>
      <c r="H176" s="18">
        <f t="shared" si="45"/>
        <v>113.1</v>
      </c>
      <c r="I176" s="18">
        <f t="shared" si="46"/>
        <v>1.9575604205234636</v>
      </c>
      <c r="J176" s="18">
        <f t="shared" si="47"/>
        <v>112.46</v>
      </c>
      <c r="K176" s="18">
        <f t="shared" si="48"/>
        <v>0.71612658540567131</v>
      </c>
    </row>
    <row r="177" spans="2:11" x14ac:dyDescent="0.25">
      <c r="B177">
        <v>118000</v>
      </c>
      <c r="C177">
        <f t="shared" si="40"/>
        <v>118</v>
      </c>
      <c r="D177" s="18">
        <f t="shared" si="41"/>
        <v>115.538</v>
      </c>
      <c r="E177" s="18">
        <f t="shared" si="42"/>
        <v>1.2294220689937259</v>
      </c>
      <c r="F177" s="38">
        <f t="shared" si="43"/>
        <v>114.51</v>
      </c>
      <c r="G177" s="37">
        <f t="shared" si="44"/>
        <v>0.84282813707426008</v>
      </c>
      <c r="H177" s="18">
        <f t="shared" si="45"/>
        <v>114.1</v>
      </c>
      <c r="I177" s="18">
        <f t="shared" si="46"/>
        <v>1.9492480244999479</v>
      </c>
      <c r="J177" s="18">
        <f t="shared" si="47"/>
        <v>113.46</v>
      </c>
      <c r="K177" s="18">
        <f t="shared" si="48"/>
        <v>0.71308569444851344</v>
      </c>
    </row>
    <row r="178" spans="2:11" x14ac:dyDescent="0.25">
      <c r="B178">
        <v>119000</v>
      </c>
      <c r="C178">
        <f t="shared" si="40"/>
        <v>119</v>
      </c>
      <c r="D178" s="18">
        <f t="shared" si="41"/>
        <v>116.538</v>
      </c>
      <c r="E178" s="18">
        <f t="shared" si="42"/>
        <v>1.2242455320274097</v>
      </c>
      <c r="F178" s="38">
        <f t="shared" si="43"/>
        <v>115.51</v>
      </c>
      <c r="G178" s="37">
        <f t="shared" si="44"/>
        <v>0.83927937126156638</v>
      </c>
      <c r="H178" s="18">
        <f t="shared" si="45"/>
        <v>115.1</v>
      </c>
      <c r="I178" s="18">
        <f t="shared" si="46"/>
        <v>1.9410406279436117</v>
      </c>
      <c r="J178" s="18">
        <f t="shared" si="47"/>
        <v>114.46</v>
      </c>
      <c r="K178" s="18">
        <f t="shared" si="48"/>
        <v>0.71008321503110294</v>
      </c>
    </row>
    <row r="179" spans="2:11" x14ac:dyDescent="0.25">
      <c r="B179">
        <v>120000</v>
      </c>
      <c r="C179">
        <f t="shared" si="40"/>
        <v>120</v>
      </c>
      <c r="D179" s="18">
        <f t="shared" si="41"/>
        <v>117.538</v>
      </c>
      <c r="E179" s="18">
        <f t="shared" si="42"/>
        <v>1.2191338373342497</v>
      </c>
      <c r="F179" s="38">
        <f t="shared" si="43"/>
        <v>116.51</v>
      </c>
      <c r="G179" s="37">
        <f t="shared" si="44"/>
        <v>0.83577505795518925</v>
      </c>
      <c r="H179" s="18">
        <f t="shared" si="45"/>
        <v>116.1</v>
      </c>
      <c r="I179" s="18">
        <f t="shared" si="46"/>
        <v>1.9329360387762446</v>
      </c>
      <c r="J179" s="18">
        <f t="shared" si="47"/>
        <v>115.46</v>
      </c>
      <c r="K179" s="18">
        <f t="shared" si="48"/>
        <v>0.70711834523413886</v>
      </c>
    </row>
    <row r="180" spans="2:11" x14ac:dyDescent="0.25">
      <c r="B180">
        <v>121000</v>
      </c>
      <c r="C180">
        <f t="shared" si="40"/>
        <v>121</v>
      </c>
      <c r="D180" s="18">
        <f t="shared" si="41"/>
        <v>118.538</v>
      </c>
      <c r="E180" s="18">
        <f t="shared" si="42"/>
        <v>1.2140856424105499</v>
      </c>
      <c r="F180" s="38">
        <f t="shared" si="43"/>
        <v>117.51</v>
      </c>
      <c r="G180" s="37">
        <f t="shared" si="44"/>
        <v>0.83231427680408121</v>
      </c>
      <c r="H180" s="18">
        <f t="shared" si="45"/>
        <v>117.1</v>
      </c>
      <c r="I180" s="18">
        <f t="shared" si="46"/>
        <v>1.9249321284589631</v>
      </c>
      <c r="J180" s="18">
        <f t="shared" si="47"/>
        <v>116.46</v>
      </c>
      <c r="K180" s="18">
        <f t="shared" si="48"/>
        <v>0.70419030638266089</v>
      </c>
    </row>
    <row r="181" spans="2:11" x14ac:dyDescent="0.25">
      <c r="B181">
        <v>122000</v>
      </c>
      <c r="C181">
        <f t="shared" si="40"/>
        <v>122</v>
      </c>
      <c r="D181" s="18">
        <f t="shared" si="41"/>
        <v>119.538</v>
      </c>
      <c r="E181" s="18">
        <f t="shared" si="42"/>
        <v>1.2090996433466448</v>
      </c>
      <c r="F181" s="38">
        <f t="shared" si="43"/>
        <v>118.51</v>
      </c>
      <c r="G181" s="37">
        <f t="shared" si="44"/>
        <v>0.82889613391526451</v>
      </c>
      <c r="H181" s="18">
        <f t="shared" si="45"/>
        <v>118.1</v>
      </c>
      <c r="I181" s="18">
        <f t="shared" si="46"/>
        <v>1.9170268296436987</v>
      </c>
      <c r="J181" s="18">
        <f t="shared" si="47"/>
        <v>117.46</v>
      </c>
      <c r="K181" s="18">
        <f t="shared" si="48"/>
        <v>0.7012983421869029</v>
      </c>
    </row>
    <row r="182" spans="2:11" x14ac:dyDescent="0.25">
      <c r="B182">
        <v>123000</v>
      </c>
      <c r="C182">
        <f t="shared" si="40"/>
        <v>123</v>
      </c>
      <c r="D182" s="18">
        <f t="shared" si="41"/>
        <v>120.538</v>
      </c>
      <c r="E182" s="18">
        <f t="shared" si="42"/>
        <v>1.2041745734120251</v>
      </c>
      <c r="F182" s="38">
        <f t="shared" si="43"/>
        <v>119.51</v>
      </c>
      <c r="G182" s="37">
        <f t="shared" si="44"/>
        <v>0.82551976088386647</v>
      </c>
      <c r="H182" s="18">
        <f t="shared" si="45"/>
        <v>119.1</v>
      </c>
      <c r="I182" s="18">
        <f t="shared" si="46"/>
        <v>1.9092181339299157</v>
      </c>
      <c r="J182" s="18">
        <f t="shared" si="47"/>
        <v>118.46</v>
      </c>
      <c r="K182" s="18">
        <f t="shared" si="48"/>
        <v>0.69844171792164111</v>
      </c>
    </row>
    <row r="183" spans="2:11" x14ac:dyDescent="0.25">
      <c r="B183">
        <v>124000</v>
      </c>
      <c r="C183">
        <f t="shared" si="40"/>
        <v>124</v>
      </c>
      <c r="D183" s="18">
        <f t="shared" si="41"/>
        <v>121.538</v>
      </c>
      <c r="E183" s="18">
        <f t="shared" si="42"/>
        <v>1.1993092017033482</v>
      </c>
      <c r="F183" s="38">
        <f t="shared" si="43"/>
        <v>120.51</v>
      </c>
      <c r="G183" s="37">
        <f t="shared" si="44"/>
        <v>0.82218431386626556</v>
      </c>
      <c r="H183" s="18">
        <f t="shared" si="45"/>
        <v>120.1</v>
      </c>
      <c r="I183" s="18">
        <f t="shared" si="46"/>
        <v>1.9015040897210309</v>
      </c>
      <c r="J183" s="18">
        <f t="shared" si="47"/>
        <v>119.46</v>
      </c>
      <c r="K183" s="18">
        <f t="shared" si="48"/>
        <v>0.69561971964201719</v>
      </c>
    </row>
    <row r="184" spans="2:11" x14ac:dyDescent="0.25">
      <c r="B184">
        <v>125000</v>
      </c>
      <c r="C184">
        <f t="shared" si="40"/>
        <v>125</v>
      </c>
      <c r="D184" s="18">
        <f t="shared" si="41"/>
        <v>122.538</v>
      </c>
      <c r="E184" s="18">
        <f t="shared" si="42"/>
        <v>1.1945023318520565</v>
      </c>
      <c r="F184" s="38">
        <f t="shared" si="43"/>
        <v>121.51</v>
      </c>
      <c r="G184" s="37">
        <f t="shared" si="44"/>
        <v>0.81888897269410099</v>
      </c>
      <c r="H184" s="18">
        <f t="shared" si="45"/>
        <v>121.1</v>
      </c>
      <c r="I184" s="18">
        <f t="shared" si="46"/>
        <v>1.8938828001753434</v>
      </c>
      <c r="J184" s="18">
        <f t="shared" si="47"/>
        <v>120.46</v>
      </c>
      <c r="K184" s="18">
        <f t="shared" si="48"/>
        <v>0.69283165343393494</v>
      </c>
    </row>
    <row r="185" spans="2:11" x14ac:dyDescent="0.25">
      <c r="B185">
        <v>126000</v>
      </c>
      <c r="C185">
        <f t="shared" si="40"/>
        <v>126</v>
      </c>
      <c r="D185" s="18">
        <f t="shared" si="41"/>
        <v>123.538</v>
      </c>
      <c r="E185" s="18">
        <f t="shared" si="42"/>
        <v>1.1897528007885196</v>
      </c>
      <c r="F185" s="38">
        <f t="shared" si="43"/>
        <v>122.51</v>
      </c>
      <c r="G185" s="37">
        <f t="shared" si="44"/>
        <v>0.81563294002703379</v>
      </c>
      <c r="H185" s="18">
        <f t="shared" si="45"/>
        <v>122.1</v>
      </c>
      <c r="I185" s="18">
        <f t="shared" si="46"/>
        <v>1.8863524212465859</v>
      </c>
      <c r="J185" s="18">
        <f t="shared" si="47"/>
        <v>121.46</v>
      </c>
      <c r="K185" s="18">
        <f t="shared" si="48"/>
        <v>0.69007684469724206</v>
      </c>
    </row>
    <row r="186" spans="2:11" x14ac:dyDescent="0.25">
      <c r="B186">
        <v>127000</v>
      </c>
      <c r="C186">
        <f t="shared" si="40"/>
        <v>127</v>
      </c>
      <c r="D186" s="18">
        <f t="shared" si="41"/>
        <v>124.538</v>
      </c>
      <c r="E186" s="18">
        <f t="shared" si="42"/>
        <v>1.1850594775598104</v>
      </c>
      <c r="F186" s="38">
        <f t="shared" si="43"/>
        <v>123.51</v>
      </c>
      <c r="G186" s="37">
        <f t="shared" si="44"/>
        <v>0.81241544054227333</v>
      </c>
      <c r="H186" s="18">
        <f t="shared" si="45"/>
        <v>123.1</v>
      </c>
      <c r="I186" s="18">
        <f t="shared" si="46"/>
        <v>1.8789111598095032</v>
      </c>
      <c r="J186" s="18">
        <f t="shared" si="47"/>
        <v>122.46</v>
      </c>
      <c r="K186" s="18">
        <f t="shared" si="48"/>
        <v>0.68735463746001979</v>
      </c>
    </row>
    <row r="187" spans="2:11" x14ac:dyDescent="0.25">
      <c r="B187">
        <v>128000</v>
      </c>
      <c r="C187">
        <f t="shared" si="40"/>
        <v>128</v>
      </c>
      <c r="D187" s="18">
        <f t="shared" si="41"/>
        <v>125.538</v>
      </c>
      <c r="E187" s="18">
        <f t="shared" si="42"/>
        <v>1.180421262198373</v>
      </c>
      <c r="F187" s="38">
        <f t="shared" si="43"/>
        <v>124.51</v>
      </c>
      <c r="G187" s="37">
        <f t="shared" si="44"/>
        <v>0.8092357201589967</v>
      </c>
      <c r="H187" s="18">
        <f t="shared" si="45"/>
        <v>124.1</v>
      </c>
      <c r="I187" s="18">
        <f t="shared" si="46"/>
        <v>1.8715572718661324</v>
      </c>
      <c r="J187" s="18">
        <f t="shared" si="47"/>
        <v>123.46</v>
      </c>
      <c r="K187" s="18">
        <f t="shared" si="48"/>
        <v>0.68466439372239152</v>
      </c>
    </row>
    <row r="188" spans="2:11" x14ac:dyDescent="0.25">
      <c r="B188">
        <v>129000</v>
      </c>
      <c r="C188">
        <f t="shared" si="40"/>
        <v>129</v>
      </c>
      <c r="D188" s="18">
        <f t="shared" si="41"/>
        <v>126.538</v>
      </c>
      <c r="E188" s="18">
        <f t="shared" si="42"/>
        <v>1.1758370846390258</v>
      </c>
      <c r="F188" s="38">
        <f t="shared" si="43"/>
        <v>125.51</v>
      </c>
      <c r="G188" s="37">
        <f t="shared" si="44"/>
        <v>0.80609304529590042</v>
      </c>
      <c r="H188" s="18">
        <f t="shared" si="45"/>
        <v>125.1</v>
      </c>
      <c r="I188" s="18">
        <f t="shared" si="46"/>
        <v>1.8642890608287068</v>
      </c>
      <c r="J188" s="18">
        <f t="shared" si="47"/>
        <v>124.46</v>
      </c>
      <c r="K188" s="18">
        <f t="shared" si="48"/>
        <v>0.68200549282836576</v>
      </c>
    </row>
    <row r="189" spans="2:11" x14ac:dyDescent="0.25">
      <c r="B189">
        <v>130000</v>
      </c>
      <c r="C189">
        <f t="shared" si="40"/>
        <v>130</v>
      </c>
      <c r="D189" s="18">
        <f t="shared" si="41"/>
        <v>127.538</v>
      </c>
      <c r="E189" s="18">
        <f t="shared" si="42"/>
        <v>1.1713059036818689</v>
      </c>
      <c r="F189" s="38">
        <f t="shared" si="43"/>
        <v>126.51</v>
      </c>
      <c r="G189" s="37">
        <f t="shared" si="44"/>
        <v>0.80298670216022505</v>
      </c>
      <c r="H189" s="18">
        <f t="shared" si="45"/>
        <v>126.1</v>
      </c>
      <c r="I189" s="18">
        <f t="shared" si="46"/>
        <v>1.8571048758753501</v>
      </c>
      <c r="J189" s="18">
        <f t="shared" si="47"/>
        <v>125.46</v>
      </c>
      <c r="K189" s="18">
        <f t="shared" si="48"/>
        <v>0.67937733086430518</v>
      </c>
    </row>
    <row r="190" spans="2:11" x14ac:dyDescent="0.25">
      <c r="B190">
        <v>131000</v>
      </c>
      <c r="C190">
        <f t="shared" si="40"/>
        <v>131</v>
      </c>
      <c r="D190" s="18">
        <f t="shared" si="41"/>
        <v>128.53800000000001</v>
      </c>
      <c r="E190" s="18">
        <f t="shared" si="42"/>
        <v>1.1668267059988218</v>
      </c>
      <c r="F190" s="38">
        <f t="shared" si="43"/>
        <v>127.51</v>
      </c>
      <c r="G190" s="37">
        <f t="shared" si="44"/>
        <v>0.79991599606668629</v>
      </c>
      <c r="H190" s="18">
        <f t="shared" si="45"/>
        <v>127.1</v>
      </c>
      <c r="I190" s="18">
        <f t="shared" si="46"/>
        <v>1.8500031103749384</v>
      </c>
      <c r="J190" s="18">
        <f t="shared" si="47"/>
        <v>126.46</v>
      </c>
      <c r="K190" s="18">
        <f t="shared" si="48"/>
        <v>0.67677932008270103</v>
      </c>
    </row>
    <row r="191" spans="2:11" x14ac:dyDescent="0.25">
      <c r="B191">
        <v>132000</v>
      </c>
      <c r="C191">
        <f t="shared" si="40"/>
        <v>132</v>
      </c>
      <c r="D191" s="18">
        <f t="shared" si="41"/>
        <v>129.53800000000001</v>
      </c>
      <c r="E191" s="18">
        <f t="shared" si="42"/>
        <v>1.1623985051816288</v>
      </c>
      <c r="F191" s="38">
        <f t="shared" si="43"/>
        <v>128.51</v>
      </c>
      <c r="G191" s="37">
        <f t="shared" si="44"/>
        <v>0.79688025078483971</v>
      </c>
      <c r="H191" s="18">
        <f t="shared" si="45"/>
        <v>128.1</v>
      </c>
      <c r="I191" s="18">
        <f t="shared" si="46"/>
        <v>1.842982200377717</v>
      </c>
      <c r="J191" s="18">
        <f t="shared" si="47"/>
        <v>127.46</v>
      </c>
      <c r="K191" s="18">
        <f t="shared" si="48"/>
        <v>0.67421088835000054</v>
      </c>
    </row>
    <row r="192" spans="2:11" x14ac:dyDescent="0.25">
      <c r="B192">
        <v>133000</v>
      </c>
      <c r="C192">
        <f t="shared" si="40"/>
        <v>133</v>
      </c>
      <c r="D192" s="18">
        <f t="shared" si="41"/>
        <v>130.53800000000001</v>
      </c>
      <c r="E192" s="18">
        <f t="shared" si="42"/>
        <v>1.1580203408293122</v>
      </c>
      <c r="F192" s="38">
        <f t="shared" si="43"/>
        <v>129.51</v>
      </c>
      <c r="G192" s="37">
        <f t="shared" si="44"/>
        <v>0.79387880791348464</v>
      </c>
      <c r="H192" s="18">
        <f t="shared" si="45"/>
        <v>129.1</v>
      </c>
      <c r="I192" s="18">
        <f t="shared" si="46"/>
        <v>1.8360406231684561</v>
      </c>
      <c r="J192" s="18">
        <f t="shared" si="47"/>
        <v>128.46</v>
      </c>
      <c r="K192" s="18">
        <f t="shared" si="48"/>
        <v>0.67167147861731469</v>
      </c>
    </row>
    <row r="193" spans="2:11" x14ac:dyDescent="0.25">
      <c r="B193">
        <v>134000</v>
      </c>
      <c r="C193">
        <f t="shared" si="40"/>
        <v>134</v>
      </c>
      <c r="D193" s="18">
        <f t="shared" si="41"/>
        <v>131.53800000000001</v>
      </c>
      <c r="E193" s="18">
        <f t="shared" si="42"/>
        <v>1.1536912776731496</v>
      </c>
      <c r="F193" s="38">
        <f t="shared" si="43"/>
        <v>130.51</v>
      </c>
      <c r="G193" s="37">
        <f t="shared" si="44"/>
        <v>0.79091102628079302</v>
      </c>
      <c r="H193" s="18">
        <f t="shared" si="45"/>
        <v>130.1</v>
      </c>
      <c r="I193" s="18">
        <f t="shared" si="46"/>
        <v>1.8291768958791028</v>
      </c>
      <c r="J193" s="18">
        <f t="shared" si="47"/>
        <v>129.46</v>
      </c>
      <c r="K193" s="18">
        <f t="shared" si="48"/>
        <v>0.6691605484128893</v>
      </c>
    </row>
    <row r="194" spans="2:11" x14ac:dyDescent="0.25">
      <c r="B194">
        <v>135000</v>
      </c>
      <c r="C194">
        <f t="shared" si="40"/>
        <v>135</v>
      </c>
      <c r="D194" s="18">
        <f t="shared" si="41"/>
        <v>132.53800000000001</v>
      </c>
      <c r="E194" s="18">
        <f t="shared" si="42"/>
        <v>1.1494104047373674</v>
      </c>
      <c r="F194" s="38">
        <f t="shared" si="43"/>
        <v>131.51</v>
      </c>
      <c r="G194" s="37">
        <f t="shared" si="44"/>
        <v>0.7879762813689255</v>
      </c>
      <c r="H194" s="18">
        <f t="shared" si="45"/>
        <v>131.1</v>
      </c>
      <c r="I194" s="18">
        <f t="shared" si="46"/>
        <v>1.8223895741580614</v>
      </c>
      <c r="J194" s="18">
        <f t="shared" si="47"/>
        <v>130.46</v>
      </c>
      <c r="K194" s="18">
        <f t="shared" si="48"/>
        <v>0.66667756935529288</v>
      </c>
    </row>
    <row r="195" spans="2:11" x14ac:dyDescent="0.25">
      <c r="B195">
        <v>136000</v>
      </c>
      <c r="C195">
        <f t="shared" si="40"/>
        <v>136</v>
      </c>
      <c r="D195" s="18">
        <f t="shared" si="41"/>
        <v>133.53800000000001</v>
      </c>
      <c r="E195" s="18">
        <f t="shared" si="42"/>
        <v>1.1451768345338378</v>
      </c>
      <c r="F195" s="38">
        <f t="shared" si="43"/>
        <v>132.51</v>
      </c>
      <c r="G195" s="37">
        <f t="shared" si="44"/>
        <v>0.78507396476195723</v>
      </c>
      <c r="H195" s="18">
        <f t="shared" si="45"/>
        <v>132.1</v>
      </c>
      <c r="I195" s="18">
        <f t="shared" si="46"/>
        <v>1.8156772508933863</v>
      </c>
      <c r="J195" s="18">
        <f t="shared" si="47"/>
        <v>131.46</v>
      </c>
      <c r="K195" s="18">
        <f t="shared" si="48"/>
        <v>0.66422202668632879</v>
      </c>
    </row>
    <row r="196" spans="2:11" x14ac:dyDescent="0.25">
      <c r="B196">
        <v>137000</v>
      </c>
      <c r="C196">
        <f t="shared" si="40"/>
        <v>137</v>
      </c>
      <c r="D196" s="18">
        <f t="shared" si="41"/>
        <v>134.53800000000001</v>
      </c>
      <c r="E196" s="18">
        <f t="shared" si="42"/>
        <v>1.1409897022891691</v>
      </c>
      <c r="F196" s="38">
        <f t="shared" si="43"/>
        <v>133.51</v>
      </c>
      <c r="G196" s="37">
        <f t="shared" si="44"/>
        <v>0.78220348361601022</v>
      </c>
      <c r="H196" s="18">
        <f t="shared" si="45"/>
        <v>133.1</v>
      </c>
      <c r="I196" s="18">
        <f t="shared" si="46"/>
        <v>1.8090385549873327</v>
      </c>
      <c r="J196" s="18">
        <f t="shared" si="47"/>
        <v>132.46</v>
      </c>
      <c r="K196" s="18">
        <f t="shared" si="48"/>
        <v>0.66179341882273224</v>
      </c>
    </row>
    <row r="197" spans="2:11" x14ac:dyDescent="0.25">
      <c r="B197">
        <v>138000</v>
      </c>
      <c r="C197">
        <f t="shared" si="40"/>
        <v>138</v>
      </c>
      <c r="D197" s="18">
        <f t="shared" si="41"/>
        <v>135.53800000000001</v>
      </c>
      <c r="E197" s="18">
        <f t="shared" si="42"/>
        <v>1.1368481652026525</v>
      </c>
      <c r="F197" s="38">
        <f t="shared" si="43"/>
        <v>134.51</v>
      </c>
      <c r="G197" s="37">
        <f t="shared" si="44"/>
        <v>0.77936426015054083</v>
      </c>
      <c r="H197" s="18">
        <f t="shared" si="45"/>
        <v>134.1</v>
      </c>
      <c r="I197" s="18">
        <f t="shared" si="46"/>
        <v>1.8024721501798338</v>
      </c>
      <c r="J197" s="18">
        <f t="shared" si="47"/>
        <v>133.46</v>
      </c>
      <c r="K197" s="18">
        <f t="shared" si="48"/>
        <v>0.6593912569257685</v>
      </c>
    </row>
    <row r="198" spans="2:11" x14ac:dyDescent="0.25">
      <c r="B198">
        <v>139000</v>
      </c>
      <c r="C198">
        <f t="shared" si="40"/>
        <v>139</v>
      </c>
      <c r="D198" s="18">
        <f t="shared" si="41"/>
        <v>136.53800000000001</v>
      </c>
      <c r="E198" s="18">
        <f t="shared" si="42"/>
        <v>1.1327514017336269</v>
      </c>
      <c r="F198" s="38">
        <f t="shared" si="43"/>
        <v>135.51</v>
      </c>
      <c r="G198" s="37">
        <f t="shared" si="44"/>
        <v>0.77655573115979404</v>
      </c>
      <c r="H198" s="18">
        <f t="shared" si="45"/>
        <v>135.1</v>
      </c>
      <c r="I198" s="18">
        <f t="shared" si="46"/>
        <v>1.7959767339186157</v>
      </c>
      <c r="J198" s="18">
        <f t="shared" si="47"/>
        <v>134.46</v>
      </c>
      <c r="K198" s="18">
        <f t="shared" si="48"/>
        <v>0.65701506448789193</v>
      </c>
    </row>
    <row r="199" spans="2:11" x14ac:dyDescent="0.25">
      <c r="B199">
        <v>140000</v>
      </c>
      <c r="C199">
        <f t="shared" si="40"/>
        <v>140</v>
      </c>
      <c r="D199" s="18">
        <f t="shared" si="41"/>
        <v>137.53800000000001</v>
      </c>
      <c r="E199" s="18">
        <f t="shared" si="42"/>
        <v>1.1286986109168888</v>
      </c>
      <c r="F199" s="38">
        <f t="shared" si="43"/>
        <v>136.51</v>
      </c>
      <c r="G199" s="37">
        <f t="shared" si="44"/>
        <v>0.77377734754348326</v>
      </c>
      <c r="H199" s="18">
        <f t="shared" si="45"/>
        <v>136.1</v>
      </c>
      <c r="I199" s="18">
        <f t="shared" si="46"/>
        <v>1.7895510362737832</v>
      </c>
      <c r="J199" s="18">
        <f t="shared" si="47"/>
        <v>135.46</v>
      </c>
      <c r="K199" s="18">
        <f t="shared" si="48"/>
        <v>0.65466437693567181</v>
      </c>
    </row>
    <row r="200" spans="2:11" x14ac:dyDescent="0.25">
      <c r="B200">
        <v>141000</v>
      </c>
      <c r="C200">
        <f t="shared" si="40"/>
        <v>141</v>
      </c>
      <c r="D200" s="18">
        <f t="shared" si="41"/>
        <v>138.53800000000001</v>
      </c>
      <c r="E200" s="18">
        <f t="shared" si="42"/>
        <v>1.1246890117048558</v>
      </c>
      <c r="F200" s="38">
        <f t="shared" si="43"/>
        <v>137.51</v>
      </c>
      <c r="G200" s="37">
        <f t="shared" si="44"/>
        <v>0.77102857385581214</v>
      </c>
      <c r="H200" s="18">
        <f t="shared" si="45"/>
        <v>137.1</v>
      </c>
      <c r="I200" s="18">
        <f t="shared" si="46"/>
        <v>1.7831938188948169</v>
      </c>
      <c r="J200" s="18">
        <f t="shared" si="47"/>
        <v>136.46</v>
      </c>
      <c r="K200" s="18">
        <f t="shared" si="48"/>
        <v>0.65233874124823621</v>
      </c>
    </row>
    <row r="201" spans="2:11" x14ac:dyDescent="0.25">
      <c r="B201">
        <v>142000</v>
      </c>
      <c r="C201">
        <f t="shared" si="40"/>
        <v>142</v>
      </c>
      <c r="D201" s="18">
        <f t="shared" si="41"/>
        <v>139.53800000000001</v>
      </c>
      <c r="E201" s="18">
        <f t="shared" si="42"/>
        <v>1.1207218423352532</v>
      </c>
      <c r="F201" s="38">
        <f t="shared" si="43"/>
        <v>138.51</v>
      </c>
      <c r="G201" s="37">
        <f t="shared" si="44"/>
        <v>0.76830888787199292</v>
      </c>
      <c r="H201" s="18">
        <f t="shared" si="45"/>
        <v>138.1</v>
      </c>
      <c r="I201" s="18">
        <f t="shared" si="46"/>
        <v>1.7769038740080423</v>
      </c>
      <c r="J201" s="18">
        <f t="shared" si="47"/>
        <v>137.46</v>
      </c>
      <c r="K201" s="18">
        <f t="shared" si="48"/>
        <v>0.65003771559051926</v>
      </c>
    </row>
    <row r="202" spans="2:11" x14ac:dyDescent="0.25">
      <c r="B202">
        <v>143000</v>
      </c>
      <c r="C202">
        <f t="shared" si="40"/>
        <v>143</v>
      </c>
      <c r="D202" s="18">
        <f t="shared" si="41"/>
        <v>140.53800000000001</v>
      </c>
      <c r="E202" s="18">
        <f t="shared" si="42"/>
        <v>1.1167963597231634</v>
      </c>
      <c r="F202" s="38">
        <f t="shared" si="43"/>
        <v>139.51</v>
      </c>
      <c r="G202" s="37">
        <f t="shared" si="44"/>
        <v>0.76561778017146742</v>
      </c>
      <c r="H202" s="18">
        <f t="shared" si="45"/>
        <v>139.1</v>
      </c>
      <c r="I202" s="18">
        <f t="shared" si="46"/>
        <v>1.7706800234527258</v>
      </c>
      <c r="J202" s="18">
        <f t="shared" si="47"/>
        <v>138.46</v>
      </c>
      <c r="K202" s="18">
        <f t="shared" si="48"/>
        <v>0.64776086896064</v>
      </c>
    </row>
    <row r="203" spans="2:11" x14ac:dyDescent="0.25">
      <c r="B203">
        <v>144000</v>
      </c>
      <c r="C203">
        <f t="shared" si="40"/>
        <v>144</v>
      </c>
      <c r="D203" s="18">
        <f t="shared" si="41"/>
        <v>141.53800000000001</v>
      </c>
      <c r="E203" s="18">
        <f t="shared" si="42"/>
        <v>1.1129118388763375</v>
      </c>
      <c r="F203" s="38">
        <f t="shared" si="43"/>
        <v>140.51</v>
      </c>
      <c r="G203" s="37">
        <f t="shared" si="44"/>
        <v>0.76295475373707444</v>
      </c>
      <c r="H203" s="18">
        <f t="shared" si="45"/>
        <v>140.1</v>
      </c>
      <c r="I203" s="18">
        <f t="shared" si="46"/>
        <v>1.7645211177540494</v>
      </c>
      <c r="J203" s="18">
        <f t="shared" si="47"/>
        <v>139.46</v>
      </c>
      <c r="K203" s="18">
        <f t="shared" si="48"/>
        <v>0.64550778085077243</v>
      </c>
    </row>
    <row r="204" spans="2:11" x14ac:dyDescent="0.25">
      <c r="B204">
        <v>145000</v>
      </c>
      <c r="C204">
        <f t="shared" si="40"/>
        <v>145</v>
      </c>
      <c r="D204" s="18">
        <f t="shared" si="41"/>
        <v>142.53800000000001</v>
      </c>
      <c r="E204" s="18">
        <f t="shared" si="42"/>
        <v>1.109067572332723</v>
      </c>
      <c r="F204" s="38">
        <f t="shared" si="43"/>
        <v>141.51</v>
      </c>
      <c r="G204" s="37">
        <f t="shared" si="44"/>
        <v>0.76031932356944831</v>
      </c>
      <c r="H204" s="18">
        <f t="shared" si="45"/>
        <v>141.1</v>
      </c>
      <c r="I204" s="18">
        <f t="shared" si="46"/>
        <v>1.7584260352313117</v>
      </c>
      <c r="J204" s="18">
        <f t="shared" si="47"/>
        <v>140.46</v>
      </c>
      <c r="K204" s="18">
        <f t="shared" si="48"/>
        <v>0.64327804092090268</v>
      </c>
    </row>
    <row r="205" spans="2:11" x14ac:dyDescent="0.25">
      <c r="B205">
        <v>146000</v>
      </c>
      <c r="C205">
        <f t="shared" si="40"/>
        <v>146</v>
      </c>
      <c r="D205" s="18">
        <f t="shared" si="41"/>
        <v>143.53800000000001</v>
      </c>
      <c r="E205" s="18">
        <f t="shared" si="42"/>
        <v>1.1052628696192159</v>
      </c>
      <c r="F205" s="38">
        <f t="shared" si="43"/>
        <v>142.51</v>
      </c>
      <c r="G205" s="37">
        <f t="shared" si="44"/>
        <v>0.75771101631596682</v>
      </c>
      <c r="H205" s="18">
        <f t="shared" si="45"/>
        <v>142.1</v>
      </c>
      <c r="I205" s="18">
        <f t="shared" si="46"/>
        <v>1.7523936811397802</v>
      </c>
      <c r="J205" s="18">
        <f t="shared" si="47"/>
        <v>141.46</v>
      </c>
      <c r="K205" s="18">
        <f t="shared" si="48"/>
        <v>0.6410712486848954</v>
      </c>
    </row>
    <row r="206" spans="2:11" x14ac:dyDescent="0.25">
      <c r="B206">
        <v>147000</v>
      </c>
      <c r="C206">
        <f t="shared" si="40"/>
        <v>147</v>
      </c>
      <c r="D206" s="18">
        <f t="shared" si="41"/>
        <v>144.53800000000001</v>
      </c>
      <c r="E206" s="18">
        <f t="shared" si="42"/>
        <v>1.1014970567306999</v>
      </c>
      <c r="F206" s="38">
        <f t="shared" si="43"/>
        <v>143.51</v>
      </c>
      <c r="G206" s="37">
        <f t="shared" si="44"/>
        <v>0.75512936991360791</v>
      </c>
      <c r="H206" s="18">
        <f t="shared" si="45"/>
        <v>143.1</v>
      </c>
      <c r="I206" s="18">
        <f t="shared" si="46"/>
        <v>1.7464229868447083</v>
      </c>
      <c r="J206" s="18">
        <f t="shared" si="47"/>
        <v>142.46</v>
      </c>
      <c r="K206" s="18">
        <f t="shared" si="48"/>
        <v>0.63888701320832819</v>
      </c>
    </row>
    <row r="207" spans="2:11" x14ac:dyDescent="0.25">
      <c r="B207">
        <v>148000</v>
      </c>
      <c r="C207">
        <f t="shared" si="40"/>
        <v>148</v>
      </c>
      <c r="D207" s="18">
        <f t="shared" si="41"/>
        <v>145.53800000000001</v>
      </c>
      <c r="E207" s="18">
        <f t="shared" si="42"/>
        <v>1.0977694756284773</v>
      </c>
      <c r="F207" s="38">
        <f t="shared" si="43"/>
        <v>144.51</v>
      </c>
      <c r="G207" s="37">
        <f t="shared" si="44"/>
        <v>0.7525739332450998</v>
      </c>
      <c r="H207" s="18">
        <f t="shared" si="45"/>
        <v>144.1</v>
      </c>
      <c r="I207" s="18">
        <f t="shared" si="46"/>
        <v>1.7405129090260969</v>
      </c>
      <c r="J207" s="18">
        <f t="shared" si="47"/>
        <v>143.46</v>
      </c>
      <c r="K207" s="18">
        <f t="shared" si="48"/>
        <v>0.63672495281757302</v>
      </c>
    </row>
    <row r="208" spans="2:11" x14ac:dyDescent="0.25">
      <c r="B208">
        <v>149000</v>
      </c>
      <c r="C208">
        <f t="shared" si="40"/>
        <v>149</v>
      </c>
      <c r="D208" s="18">
        <f t="shared" si="41"/>
        <v>146.53800000000001</v>
      </c>
      <c r="E208" s="18">
        <f t="shared" si="42"/>
        <v>1.0940794837572467</v>
      </c>
      <c r="F208" s="38">
        <f t="shared" si="43"/>
        <v>145.51</v>
      </c>
      <c r="G208" s="37">
        <f t="shared" si="44"/>
        <v>0.75004426580778616</v>
      </c>
      <c r="H208" s="18">
        <f t="shared" si="45"/>
        <v>145.1</v>
      </c>
      <c r="I208" s="18">
        <f t="shared" si="46"/>
        <v>1.7346624289128647</v>
      </c>
      <c r="J208" s="18">
        <f t="shared" si="47"/>
        <v>144.46</v>
      </c>
      <c r="K208" s="18">
        <f t="shared" si="48"/>
        <v>0.63458469481963475</v>
      </c>
    </row>
    <row r="209" spans="2:11" x14ac:dyDescent="0.25">
      <c r="B209">
        <v>150000</v>
      </c>
      <c r="C209">
        <f t="shared" si="40"/>
        <v>150</v>
      </c>
      <c r="D209" s="18">
        <f t="shared" si="41"/>
        <v>147.53800000000001</v>
      </c>
      <c r="E209" s="18">
        <f t="shared" si="42"/>
        <v>1.0904264535798216</v>
      </c>
      <c r="F209" s="38">
        <f t="shared" si="43"/>
        <v>146.51</v>
      </c>
      <c r="G209" s="37">
        <f t="shared" si="44"/>
        <v>0.74753993739465185</v>
      </c>
      <c r="H209" s="18">
        <f t="shared" si="45"/>
        <v>146.1</v>
      </c>
      <c r="I209" s="18">
        <f t="shared" si="46"/>
        <v>1.728870551545141</v>
      </c>
      <c r="J209" s="18">
        <f t="shared" si="47"/>
        <v>145.46</v>
      </c>
      <c r="K209" s="18">
        <f t="shared" si="48"/>
        <v>0.63246587523227948</v>
      </c>
    </row>
    <row r="210" spans="2:11" x14ac:dyDescent="0.25">
      <c r="B210">
        <v>151000</v>
      </c>
      <c r="C210">
        <f t="shared" si="40"/>
        <v>151</v>
      </c>
      <c r="D210" s="18">
        <f t="shared" si="41"/>
        <v>148.53800000000001</v>
      </c>
      <c r="E210" s="18">
        <f t="shared" si="42"/>
        <v>1.0868097721288221</v>
      </c>
      <c r="F210" s="38">
        <f t="shared" si="43"/>
        <v>147.51</v>
      </c>
      <c r="G210" s="37">
        <f t="shared" si="44"/>
        <v>0.74506052778698806</v>
      </c>
      <c r="H210" s="18">
        <f t="shared" si="45"/>
        <v>147.1</v>
      </c>
      <c r="I210" s="18">
        <f t="shared" si="46"/>
        <v>1.7231363050634778</v>
      </c>
      <c r="J210" s="18">
        <f t="shared" si="47"/>
        <v>146.46</v>
      </c>
      <c r="K210" s="18">
        <f t="shared" si="48"/>
        <v>0.63036813852400975</v>
      </c>
    </row>
    <row r="211" spans="2:11" x14ac:dyDescent="0.25">
      <c r="B211">
        <v>152000</v>
      </c>
      <c r="C211">
        <f t="shared" ref="C211:C274" si="49">B211/$A$52</f>
        <v>152</v>
      </c>
      <c r="D211" s="18">
        <f t="shared" ref="D211:D274" si="50">C211-$E$49</f>
        <v>149.53800000000001</v>
      </c>
      <c r="E211" s="18">
        <f t="shared" ref="E211:E274" si="51">SQRT(2*$E$50/$B211)/$A$52</f>
        <v>1.083228840574618</v>
      </c>
      <c r="F211" s="38">
        <f t="shared" ref="F211:F274" si="52">C211-$G$49</f>
        <v>148.51</v>
      </c>
      <c r="G211" s="37">
        <f t="shared" ref="G211:G274" si="53">SQRT(2*$G$50/B211)/$A$52</f>
        <v>0.74260562645819517</v>
      </c>
      <c r="H211" s="18">
        <f t="shared" ref="H211:H274" si="54">C211-$I$49</f>
        <v>148.1</v>
      </c>
      <c r="I211" s="18">
        <f t="shared" ref="I211:I274" si="55">SQRT(2*$I$50/$B211)/$A$52</f>
        <v>1.717458740023821</v>
      </c>
      <c r="J211" s="18">
        <f t="shared" ref="J211:J274" si="56">C211-$K$49</f>
        <v>147.46</v>
      </c>
      <c r="K211" s="18">
        <f t="shared" ref="K211:K274" si="57">SQRT(2*$K$50/$B211)/$A$52</f>
        <v>0.62829113736346276</v>
      </c>
    </row>
    <row r="212" spans="2:11" x14ac:dyDescent="0.25">
      <c r="B212">
        <v>153000</v>
      </c>
      <c r="C212">
        <f t="shared" si="49"/>
        <v>153</v>
      </c>
      <c r="D212" s="18">
        <f t="shared" si="50"/>
        <v>150.53800000000001</v>
      </c>
      <c r="E212" s="18">
        <f t="shared" si="51"/>
        <v>1.0796830738088288</v>
      </c>
      <c r="F212" s="38">
        <f t="shared" si="52"/>
        <v>149.51</v>
      </c>
      <c r="G212" s="37">
        <f t="shared" si="53"/>
        <v>0.74017483228825154</v>
      </c>
      <c r="H212" s="18">
        <f t="shared" si="54"/>
        <v>149.1</v>
      </c>
      <c r="I212" s="18">
        <f t="shared" si="55"/>
        <v>1.7118369287371491</v>
      </c>
      <c r="J212" s="18">
        <f t="shared" si="56"/>
        <v>148.46</v>
      </c>
      <c r="K212" s="18">
        <f t="shared" si="57"/>
        <v>0.62623453237783333</v>
      </c>
    </row>
    <row r="213" spans="2:11" x14ac:dyDescent="0.25">
      <c r="B213">
        <v>154000</v>
      </c>
      <c r="C213">
        <f t="shared" si="49"/>
        <v>154</v>
      </c>
      <c r="D213" s="18">
        <f t="shared" si="50"/>
        <v>151.53800000000001</v>
      </c>
      <c r="E213" s="18">
        <f t="shared" si="51"/>
        <v>1.0761719000427201</v>
      </c>
      <c r="F213" s="38">
        <f t="shared" si="52"/>
        <v>150.51</v>
      </c>
      <c r="G213" s="37">
        <f t="shared" si="53"/>
        <v>0.73776775328839617</v>
      </c>
      <c r="H213" s="18">
        <f t="shared" si="54"/>
        <v>150.1</v>
      </c>
      <c r="I213" s="18">
        <f t="shared" si="55"/>
        <v>1.7062699646327342</v>
      </c>
      <c r="J213" s="18">
        <f t="shared" si="56"/>
        <v>149.46</v>
      </c>
      <c r="K213" s="18">
        <f t="shared" si="57"/>
        <v>0.62419799191993808</v>
      </c>
    </row>
    <row r="214" spans="2:11" x14ac:dyDescent="0.25">
      <c r="B214">
        <v>155000</v>
      </c>
      <c r="C214">
        <f t="shared" si="49"/>
        <v>155</v>
      </c>
      <c r="D214" s="18">
        <f t="shared" si="50"/>
        <v>152.53800000000001</v>
      </c>
      <c r="E214" s="18">
        <f t="shared" si="51"/>
        <v>1.0726947604198773</v>
      </c>
      <c r="F214" s="38">
        <f t="shared" si="52"/>
        <v>151.51</v>
      </c>
      <c r="G214" s="37">
        <f t="shared" si="53"/>
        <v>0.73538400633559708</v>
      </c>
      <c r="H214" s="18">
        <f t="shared" si="54"/>
        <v>151.1</v>
      </c>
      <c r="I214" s="18">
        <f t="shared" si="55"/>
        <v>1.7007569616440337</v>
      </c>
      <c r="J214" s="18">
        <f t="shared" si="56"/>
        <v>150.46</v>
      </c>
      <c r="K214" s="18">
        <f t="shared" si="57"/>
        <v>0.62218119184355847</v>
      </c>
    </row>
    <row r="215" spans="2:11" x14ac:dyDescent="0.25">
      <c r="B215">
        <v>156000</v>
      </c>
      <c r="C215">
        <f t="shared" si="49"/>
        <v>156</v>
      </c>
      <c r="D215" s="18">
        <f t="shared" si="50"/>
        <v>153.53800000000001</v>
      </c>
      <c r="E215" s="18">
        <f t="shared" si="51"/>
        <v>1.0692511086425551</v>
      </c>
      <c r="F215" s="38">
        <f t="shared" si="52"/>
        <v>152.51</v>
      </c>
      <c r="G215" s="37">
        <f t="shared" si="53"/>
        <v>0.73302321691639594</v>
      </c>
      <c r="H215" s="18">
        <f t="shared" si="54"/>
        <v>152.1</v>
      </c>
      <c r="I215" s="18">
        <f t="shared" si="55"/>
        <v>1.6952970536162681</v>
      </c>
      <c r="J215" s="18">
        <f t="shared" si="56"/>
        <v>151.46</v>
      </c>
      <c r="K215" s="18">
        <f t="shared" si="57"/>
        <v>0.62018381528671784</v>
      </c>
    </row>
    <row r="216" spans="2:11" x14ac:dyDescent="0.25">
      <c r="B216">
        <v>157000</v>
      </c>
      <c r="C216">
        <f t="shared" si="49"/>
        <v>157</v>
      </c>
      <c r="D216" s="18">
        <f t="shared" si="50"/>
        <v>154.53800000000001</v>
      </c>
      <c r="E216" s="18">
        <f t="shared" si="51"/>
        <v>1.0658404106111381</v>
      </c>
      <c r="F216" s="38">
        <f t="shared" si="52"/>
        <v>153.51</v>
      </c>
      <c r="G216" s="37">
        <f t="shared" si="53"/>
        <v>0.73068501887974047</v>
      </c>
      <c r="H216" s="18">
        <f t="shared" si="54"/>
        <v>153.1</v>
      </c>
      <c r="I216" s="18">
        <f t="shared" si="55"/>
        <v>1.6898893937347865</v>
      </c>
      <c r="J216" s="18">
        <f t="shared" si="56"/>
        <v>152.46</v>
      </c>
      <c r="K216" s="18">
        <f t="shared" si="57"/>
        <v>0.61820555246256192</v>
      </c>
    </row>
    <row r="217" spans="2:11" x14ac:dyDescent="0.25">
      <c r="B217">
        <v>158000</v>
      </c>
      <c r="C217">
        <f t="shared" si="49"/>
        <v>158</v>
      </c>
      <c r="D217" s="18">
        <f t="shared" si="50"/>
        <v>155.53800000000001</v>
      </c>
      <c r="E217" s="18">
        <f t="shared" si="51"/>
        <v>1.0624621440761721</v>
      </c>
      <c r="F217" s="38">
        <f t="shared" si="52"/>
        <v>154.51</v>
      </c>
      <c r="G217" s="37">
        <f t="shared" si="53"/>
        <v>0.72836905419843589</v>
      </c>
      <c r="H217" s="18">
        <f t="shared" si="54"/>
        <v>154.1</v>
      </c>
      <c r="I217" s="18">
        <f t="shared" si="55"/>
        <v>1.6845331539733619</v>
      </c>
      <c r="J217" s="18">
        <f t="shared" si="56"/>
        <v>153.46</v>
      </c>
      <c r="K217" s="18">
        <f t="shared" si="57"/>
        <v>0.61624610045753137</v>
      </c>
    </row>
    <row r="218" spans="2:11" x14ac:dyDescent="0.25">
      <c r="B218">
        <v>159000</v>
      </c>
      <c r="C218">
        <f t="shared" si="49"/>
        <v>159</v>
      </c>
      <c r="D218" s="18">
        <f t="shared" si="50"/>
        <v>156.53800000000001</v>
      </c>
      <c r="E218" s="18">
        <f t="shared" si="51"/>
        <v>1.0591157983024502</v>
      </c>
      <c r="F218" s="38">
        <f t="shared" si="52"/>
        <v>155.51</v>
      </c>
      <c r="G218" s="37">
        <f t="shared" si="53"/>
        <v>0.72607497273885968</v>
      </c>
      <c r="H218" s="18">
        <f t="shared" si="54"/>
        <v>155.1</v>
      </c>
      <c r="I218" s="18">
        <f t="shared" si="55"/>
        <v>1.6792275245616011</v>
      </c>
      <c r="J218" s="18">
        <f t="shared" si="56"/>
        <v>154.46</v>
      </c>
      <c r="K218" s="18">
        <f t="shared" si="57"/>
        <v>0.61430516303652649</v>
      </c>
    </row>
    <row r="219" spans="2:11" x14ac:dyDescent="0.25">
      <c r="B219">
        <v>160000</v>
      </c>
      <c r="C219">
        <f t="shared" si="49"/>
        <v>160</v>
      </c>
      <c r="D219" s="18">
        <f t="shared" si="50"/>
        <v>157.53800000000001</v>
      </c>
      <c r="E219" s="18">
        <f t="shared" si="51"/>
        <v>1.055800873744666</v>
      </c>
      <c r="F219" s="38">
        <f t="shared" si="52"/>
        <v>156.51</v>
      </c>
      <c r="G219" s="37">
        <f t="shared" si="53"/>
        <v>0.72380243203860539</v>
      </c>
      <c r="H219" s="18">
        <f t="shared" si="54"/>
        <v>156.1</v>
      </c>
      <c r="I219" s="18">
        <f t="shared" si="55"/>
        <v>1.6739717134706906</v>
      </c>
      <c r="J219" s="18">
        <f t="shared" si="56"/>
        <v>155.46</v>
      </c>
      <c r="K219" s="18">
        <f t="shared" si="57"/>
        <v>0.61238245045477913</v>
      </c>
    </row>
    <row r="220" spans="2:11" x14ac:dyDescent="0.25">
      <c r="B220">
        <v>161000</v>
      </c>
      <c r="C220">
        <f t="shared" si="49"/>
        <v>161</v>
      </c>
      <c r="D220" s="18">
        <f t="shared" si="50"/>
        <v>158.53800000000001</v>
      </c>
      <c r="E220" s="18">
        <f t="shared" si="51"/>
        <v>1.0525168817341619</v>
      </c>
      <c r="F220" s="38">
        <f t="shared" si="52"/>
        <v>157.51</v>
      </c>
      <c r="G220" s="37">
        <f t="shared" si="53"/>
        <v>0.72155109709173448</v>
      </c>
      <c r="H220" s="18">
        <f t="shared" si="54"/>
        <v>157.1</v>
      </c>
      <c r="I220" s="18">
        <f t="shared" si="55"/>
        <v>1.6687649459167389</v>
      </c>
      <c r="J220" s="18">
        <f t="shared" si="56"/>
        <v>156.46</v>
      </c>
      <c r="K220" s="18">
        <f t="shared" si="57"/>
        <v>0.61047767927616314</v>
      </c>
    </row>
    <row r="221" spans="2:11" x14ac:dyDescent="0.25">
      <c r="B221">
        <v>162000</v>
      </c>
      <c r="C221">
        <f t="shared" si="49"/>
        <v>162</v>
      </c>
      <c r="D221" s="18">
        <f t="shared" si="50"/>
        <v>159.53800000000001</v>
      </c>
      <c r="E221" s="18">
        <f t="shared" si="51"/>
        <v>1.0492633441763315</v>
      </c>
      <c r="F221" s="38">
        <f t="shared" si="52"/>
        <v>158.51</v>
      </c>
      <c r="G221" s="37">
        <f t="shared" si="53"/>
        <v>0.71932064014133035</v>
      </c>
      <c r="H221" s="18">
        <f t="shared" si="54"/>
        <v>158.1</v>
      </c>
      <c r="I221" s="18">
        <f t="shared" si="55"/>
        <v>1.6636064638810066</v>
      </c>
      <c r="J221" s="18">
        <f t="shared" si="56"/>
        <v>157.46</v>
      </c>
      <c r="K221" s="18">
        <f t="shared" si="57"/>
        <v>0.60859057219768131</v>
      </c>
    </row>
    <row r="222" spans="2:11" x14ac:dyDescent="0.25">
      <c r="B222">
        <v>163000</v>
      </c>
      <c r="C222">
        <f t="shared" si="49"/>
        <v>163</v>
      </c>
      <c r="D222" s="18">
        <f t="shared" si="50"/>
        <v>160.53800000000001</v>
      </c>
      <c r="E222" s="18">
        <f t="shared" si="51"/>
        <v>1.0460397932582461</v>
      </c>
      <c r="F222" s="38">
        <f t="shared" si="52"/>
        <v>159.51</v>
      </c>
      <c r="G222" s="37">
        <f t="shared" si="53"/>
        <v>0.71711074047906254</v>
      </c>
      <c r="H222" s="18">
        <f t="shared" si="54"/>
        <v>159.1</v>
      </c>
      <c r="I222" s="18">
        <f t="shared" si="55"/>
        <v>1.6584955256463483</v>
      </c>
      <c r="J222" s="18">
        <f t="shared" si="56"/>
        <v>158.46</v>
      </c>
      <c r="K222" s="18">
        <f t="shared" si="57"/>
        <v>0.6067208578798845</v>
      </c>
    </row>
    <row r="223" spans="2:11" x14ac:dyDescent="0.25">
      <c r="B223">
        <v>164000</v>
      </c>
      <c r="C223">
        <f t="shared" si="49"/>
        <v>164</v>
      </c>
      <c r="D223" s="18">
        <f t="shared" si="50"/>
        <v>161.53800000000001</v>
      </c>
      <c r="E223" s="18">
        <f t="shared" si="51"/>
        <v>1.042845771166103</v>
      </c>
      <c r="F223" s="38">
        <f t="shared" si="52"/>
        <v>160.51</v>
      </c>
      <c r="G223" s="37">
        <f t="shared" si="53"/>
        <v>0.7149210842514836</v>
      </c>
      <c r="H223" s="18">
        <f t="shared" si="54"/>
        <v>160.1</v>
      </c>
      <c r="I223" s="18">
        <f t="shared" si="55"/>
        <v>1.6534314053492276</v>
      </c>
      <c r="J223" s="18">
        <f t="shared" si="56"/>
        <v>159.46</v>
      </c>
      <c r="K223" s="18">
        <f t="shared" si="57"/>
        <v>0.60486827078298633</v>
      </c>
    </row>
    <row r="224" spans="2:11" x14ac:dyDescent="0.25">
      <c r="B224">
        <v>165000</v>
      </c>
      <c r="C224">
        <f t="shared" si="49"/>
        <v>165</v>
      </c>
      <c r="D224" s="18">
        <f t="shared" si="50"/>
        <v>162.53800000000001</v>
      </c>
      <c r="E224" s="18">
        <f t="shared" si="51"/>
        <v>1.0396808298121052</v>
      </c>
      <c r="F224" s="38">
        <f t="shared" si="52"/>
        <v>161.51</v>
      </c>
      <c r="G224" s="37">
        <f t="shared" si="53"/>
        <v>0.71275136427279262</v>
      </c>
      <c r="H224" s="18">
        <f t="shared" si="54"/>
        <v>161.1</v>
      </c>
      <c r="I224" s="18">
        <f t="shared" si="55"/>
        <v>1.6484133925466853</v>
      </c>
      <c r="J224" s="18">
        <f t="shared" si="56"/>
        <v>160.46</v>
      </c>
      <c r="K224" s="18">
        <f t="shared" si="57"/>
        <v>0.60303255100844899</v>
      </c>
    </row>
    <row r="225" spans="2:11" x14ac:dyDescent="0.25">
      <c r="B225">
        <v>166000</v>
      </c>
      <c r="C225">
        <f t="shared" si="49"/>
        <v>166</v>
      </c>
      <c r="D225" s="18">
        <f t="shared" si="50"/>
        <v>163.53800000000001</v>
      </c>
      <c r="E225" s="18">
        <f t="shared" si="51"/>
        <v>1.0365445305704051</v>
      </c>
      <c r="F225" s="38">
        <f t="shared" si="52"/>
        <v>162.51</v>
      </c>
      <c r="G225" s="37">
        <f t="shared" si="53"/>
        <v>0.71060127984381127</v>
      </c>
      <c r="H225" s="18">
        <f t="shared" si="54"/>
        <v>162.1</v>
      </c>
      <c r="I225" s="18">
        <f t="shared" si="55"/>
        <v>1.6434407917976781</v>
      </c>
      <c r="J225" s="18">
        <f t="shared" si="56"/>
        <v>161.46</v>
      </c>
      <c r="K225" s="18">
        <f t="shared" si="57"/>
        <v>0.60121344414582645</v>
      </c>
    </row>
    <row r="226" spans="2:11" x14ac:dyDescent="0.25">
      <c r="B226">
        <v>167000</v>
      </c>
      <c r="C226">
        <f t="shared" si="49"/>
        <v>167</v>
      </c>
      <c r="D226" s="18">
        <f t="shared" si="50"/>
        <v>164.53800000000001</v>
      </c>
      <c r="E226" s="18">
        <f t="shared" si="51"/>
        <v>1.0334364440217576</v>
      </c>
      <c r="F226" s="38">
        <f t="shared" si="52"/>
        <v>163.51</v>
      </c>
      <c r="G226" s="37">
        <f t="shared" si="53"/>
        <v>0.70847053657693115</v>
      </c>
      <c r="H226" s="18">
        <f t="shared" si="54"/>
        <v>163.1</v>
      </c>
      <c r="I226" s="18">
        <f t="shared" si="55"/>
        <v>1.6385129222582242</v>
      </c>
      <c r="J226" s="18">
        <f t="shared" si="56"/>
        <v>162.46</v>
      </c>
      <c r="K226" s="18">
        <f t="shared" si="57"/>
        <v>0.59941070112465833</v>
      </c>
    </row>
    <row r="227" spans="2:11" x14ac:dyDescent="0.25">
      <c r="B227">
        <v>168000</v>
      </c>
      <c r="C227">
        <f t="shared" si="49"/>
        <v>168</v>
      </c>
      <c r="D227" s="18">
        <f t="shared" si="50"/>
        <v>165.53800000000001</v>
      </c>
      <c r="E227" s="18">
        <f t="shared" si="51"/>
        <v>1.0303561497065445</v>
      </c>
      <c r="F227" s="38">
        <f t="shared" si="52"/>
        <v>164.51</v>
      </c>
      <c r="G227" s="37">
        <f t="shared" si="53"/>
        <v>0.70635884622680079</v>
      </c>
      <c r="H227" s="18">
        <f t="shared" si="54"/>
        <v>164.1</v>
      </c>
      <c r="I227" s="18">
        <f t="shared" si="55"/>
        <v>1.6336291172898281</v>
      </c>
      <c r="J227" s="18">
        <f t="shared" si="56"/>
        <v>163.46</v>
      </c>
      <c r="K227" s="18">
        <f t="shared" si="57"/>
        <v>0.59762407807122042</v>
      </c>
    </row>
    <row r="228" spans="2:11" x14ac:dyDescent="0.25">
      <c r="B228">
        <v>169000</v>
      </c>
      <c r="C228">
        <f t="shared" si="49"/>
        <v>169</v>
      </c>
      <c r="D228" s="18">
        <f t="shared" si="50"/>
        <v>166.53800000000001</v>
      </c>
      <c r="E228" s="18">
        <f t="shared" si="51"/>
        <v>1.02730323588585</v>
      </c>
      <c r="F228" s="38">
        <f t="shared" si="52"/>
        <v>165.51</v>
      </c>
      <c r="G228" s="37">
        <f t="shared" si="53"/>
        <v>0.70426592652653031</v>
      </c>
      <c r="H228" s="18">
        <f t="shared" si="54"/>
        <v>165.1</v>
      </c>
      <c r="I228" s="18">
        <f t="shared" si="55"/>
        <v>1.6287887240806611</v>
      </c>
      <c r="J228" s="18">
        <f t="shared" si="56"/>
        <v>164.46</v>
      </c>
      <c r="K228" s="18">
        <f t="shared" si="57"/>
        <v>0.59585333616994385</v>
      </c>
    </row>
    <row r="229" spans="2:11" x14ac:dyDescent="0.25">
      <c r="B229">
        <v>170000</v>
      </c>
      <c r="C229">
        <f t="shared" si="49"/>
        <v>170</v>
      </c>
      <c r="D229" s="18">
        <f t="shared" si="50"/>
        <v>167.53800000000001</v>
      </c>
      <c r="E229" s="18">
        <f t="shared" si="51"/>
        <v>1.0242772993102762</v>
      </c>
      <c r="F229" s="38">
        <f t="shared" si="52"/>
        <v>166.51</v>
      </c>
      <c r="G229" s="37">
        <f t="shared" si="53"/>
        <v>0.70219150102920436</v>
      </c>
      <c r="H229" s="18">
        <f t="shared" si="54"/>
        <v>166.1</v>
      </c>
      <c r="I229" s="18">
        <f t="shared" si="55"/>
        <v>1.6239911032790211</v>
      </c>
      <c r="J229" s="18">
        <f t="shared" si="56"/>
        <v>165.46</v>
      </c>
      <c r="K229" s="18">
        <f t="shared" si="57"/>
        <v>0.59409824152932422</v>
      </c>
    </row>
    <row r="230" spans="2:11" x14ac:dyDescent="0.25">
      <c r="B230">
        <v>171000</v>
      </c>
      <c r="C230">
        <f t="shared" si="49"/>
        <v>171</v>
      </c>
      <c r="D230" s="18">
        <f t="shared" si="50"/>
        <v>168.53800000000001</v>
      </c>
      <c r="E230" s="18">
        <f t="shared" si="51"/>
        <v>1.0212779449962055</v>
      </c>
      <c r="F230" s="38">
        <f t="shared" si="52"/>
        <v>167.51</v>
      </c>
      <c r="G230" s="37">
        <f t="shared" si="53"/>
        <v>0.70013529895449866</v>
      </c>
      <c r="H230" s="18">
        <f t="shared" si="54"/>
        <v>167.1</v>
      </c>
      <c r="I230" s="18">
        <f t="shared" si="55"/>
        <v>1.6192356286385969</v>
      </c>
      <c r="J230" s="18">
        <f t="shared" si="56"/>
        <v>166.46</v>
      </c>
      <c r="K230" s="18">
        <f t="shared" si="57"/>
        <v>0.5923585650521509</v>
      </c>
    </row>
    <row r="231" spans="2:11" x14ac:dyDescent="0.25">
      <c r="B231">
        <v>172000</v>
      </c>
      <c r="C231">
        <f t="shared" si="49"/>
        <v>172</v>
      </c>
      <c r="D231" s="18">
        <f t="shared" si="50"/>
        <v>169.53800000000001</v>
      </c>
      <c r="E231" s="18">
        <f t="shared" si="51"/>
        <v>1.0183047860092294</v>
      </c>
      <c r="F231" s="38">
        <f t="shared" si="52"/>
        <v>168.51</v>
      </c>
      <c r="G231" s="37">
        <f t="shared" si="53"/>
        <v>0.69809705504020991</v>
      </c>
      <c r="H231" s="18">
        <f t="shared" si="54"/>
        <v>168.1</v>
      </c>
      <c r="I231" s="18">
        <f t="shared" si="55"/>
        <v>1.6145216866750927</v>
      </c>
      <c r="J231" s="18">
        <f t="shared" si="56"/>
        <v>167.46</v>
      </c>
      <c r="K231" s="18">
        <f t="shared" si="57"/>
        <v>0.59063408230989056</v>
      </c>
    </row>
    <row r="232" spans="2:11" x14ac:dyDescent="0.25">
      <c r="B232">
        <v>173000</v>
      </c>
      <c r="C232">
        <f t="shared" si="49"/>
        <v>173</v>
      </c>
      <c r="D232" s="18">
        <f t="shared" si="50"/>
        <v>170.53800000000001</v>
      </c>
      <c r="E232" s="18">
        <f t="shared" si="51"/>
        <v>1.0153574432544701</v>
      </c>
      <c r="F232" s="38">
        <f t="shared" si="52"/>
        <v>169.51</v>
      </c>
      <c r="G232" s="37">
        <f t="shared" si="53"/>
        <v>0.69607650939851162</v>
      </c>
      <c r="H232" s="18">
        <f t="shared" si="54"/>
        <v>169.1</v>
      </c>
      <c r="I232" s="18">
        <f t="shared" si="55"/>
        <v>1.6098486763337858</v>
      </c>
      <c r="J232" s="18">
        <f t="shared" si="56"/>
        <v>168.46</v>
      </c>
      <c r="K232" s="18">
        <f t="shared" si="57"/>
        <v>0.5889245734210713</v>
      </c>
    </row>
    <row r="233" spans="2:11" x14ac:dyDescent="0.25">
      <c r="B233">
        <v>174000</v>
      </c>
      <c r="C233">
        <f t="shared" si="49"/>
        <v>174</v>
      </c>
      <c r="D233" s="18">
        <f t="shared" si="50"/>
        <v>171.53800000000001</v>
      </c>
      <c r="E233" s="18">
        <f t="shared" si="51"/>
        <v>1.0124355452735414</v>
      </c>
      <c r="F233" s="38">
        <f t="shared" si="52"/>
        <v>170.51</v>
      </c>
      <c r="G233" s="37">
        <f t="shared" si="53"/>
        <v>0.69407340737676015</v>
      </c>
      <c r="H233" s="18">
        <f t="shared" si="54"/>
        <v>170.1</v>
      </c>
      <c r="I233" s="18">
        <f t="shared" si="55"/>
        <v>1.6052160086676055</v>
      </c>
      <c r="J233" s="18">
        <f t="shared" si="56"/>
        <v>169.46</v>
      </c>
      <c r="K233" s="18">
        <f t="shared" si="57"/>
        <v>0.58722982293351622</v>
      </c>
    </row>
    <row r="234" spans="2:11" x14ac:dyDescent="0.25">
      <c r="B234">
        <v>175000</v>
      </c>
      <c r="C234">
        <f t="shared" si="49"/>
        <v>175</v>
      </c>
      <c r="D234" s="18">
        <f t="shared" si="50"/>
        <v>172.53800000000001</v>
      </c>
      <c r="E234" s="18">
        <f t="shared" si="51"/>
        <v>1.0095387280478998</v>
      </c>
      <c r="F234" s="38">
        <f t="shared" si="52"/>
        <v>171.51</v>
      </c>
      <c r="G234" s="37">
        <f t="shared" si="53"/>
        <v>0.69208749942268344</v>
      </c>
      <c r="H234" s="18">
        <f t="shared" si="54"/>
        <v>171.1</v>
      </c>
      <c r="I234" s="18">
        <f t="shared" si="55"/>
        <v>1.6006231065253484</v>
      </c>
      <c r="J234" s="18">
        <f t="shared" si="56"/>
        <v>170.46</v>
      </c>
      <c r="K234" s="18">
        <f t="shared" si="57"/>
        <v>0.58554961971028308</v>
      </c>
    </row>
    <row r="235" spans="2:11" x14ac:dyDescent="0.25">
      <c r="B235">
        <v>176000</v>
      </c>
      <c r="C235">
        <f t="shared" si="49"/>
        <v>176</v>
      </c>
      <c r="D235" s="18">
        <f t="shared" si="50"/>
        <v>173.53800000000001</v>
      </c>
      <c r="E235" s="18">
        <f t="shared" si="51"/>
        <v>1.0066666348083479</v>
      </c>
      <c r="F235" s="38">
        <f t="shared" si="52"/>
        <v>172.51</v>
      </c>
      <c r="G235" s="37">
        <f t="shared" si="53"/>
        <v>0.69011854095378555</v>
      </c>
      <c r="H235" s="18">
        <f t="shared" si="54"/>
        <v>172.1</v>
      </c>
      <c r="I235" s="18">
        <f t="shared" si="55"/>
        <v>1.5960694042496455</v>
      </c>
      <c r="J235" s="18">
        <f t="shared" si="56"/>
        <v>171.46</v>
      </c>
      <c r="K235" s="18">
        <f t="shared" si="57"/>
        <v>0.58388375681917437</v>
      </c>
    </row>
    <row r="236" spans="2:11" x14ac:dyDescent="0.25">
      <c r="B236">
        <v>177000</v>
      </c>
      <c r="C236">
        <f t="shared" si="49"/>
        <v>177</v>
      </c>
      <c r="D236" s="18">
        <f t="shared" si="50"/>
        <v>174.53800000000001</v>
      </c>
      <c r="E236" s="18">
        <f t="shared" si="51"/>
        <v>1.003818915850468</v>
      </c>
      <c r="F236" s="38">
        <f t="shared" si="52"/>
        <v>173.51</v>
      </c>
      <c r="G236" s="37">
        <f t="shared" si="53"/>
        <v>0.68816629223081816</v>
      </c>
      <c r="H236" s="18">
        <f t="shared" si="54"/>
        <v>173.1</v>
      </c>
      <c r="I236" s="18">
        <f t="shared" si="55"/>
        <v>1.5915543473843319</v>
      </c>
      <c r="J236" s="18">
        <f t="shared" si="56"/>
        <v>172.46</v>
      </c>
      <c r="K236" s="18">
        <f t="shared" si="57"/>
        <v>0.58223203142568436</v>
      </c>
    </row>
    <row r="237" spans="2:11" x14ac:dyDescent="0.25">
      <c r="B237">
        <v>178000</v>
      </c>
      <c r="C237">
        <f t="shared" si="49"/>
        <v>178</v>
      </c>
      <c r="D237" s="18">
        <f t="shared" si="50"/>
        <v>175.53800000000001</v>
      </c>
      <c r="E237" s="18">
        <f t="shared" si="51"/>
        <v>1.0009952283557655</v>
      </c>
      <c r="F237" s="38">
        <f t="shared" si="52"/>
        <v>174.51</v>
      </c>
      <c r="G237" s="37">
        <f t="shared" si="53"/>
        <v>0.68623051823516512</v>
      </c>
      <c r="H237" s="18">
        <f t="shared" si="54"/>
        <v>174.1</v>
      </c>
      <c r="I237" s="18">
        <f t="shared" si="55"/>
        <v>1.5870773923908696</v>
      </c>
      <c r="J237" s="18">
        <f t="shared" si="56"/>
        <v>173.46</v>
      </c>
      <c r="K237" s="18">
        <f t="shared" si="57"/>
        <v>0.58059424468925991</v>
      </c>
    </row>
    <row r="238" spans="2:11" x14ac:dyDescent="0.25">
      <c r="B238">
        <v>179000</v>
      </c>
      <c r="C238">
        <f t="shared" si="49"/>
        <v>179</v>
      </c>
      <c r="D238" s="18">
        <f t="shared" si="50"/>
        <v>176.53800000000001</v>
      </c>
      <c r="E238" s="18">
        <f t="shared" si="51"/>
        <v>0.99819523621831552</v>
      </c>
      <c r="F238" s="38">
        <f t="shared" si="52"/>
        <v>175.51</v>
      </c>
      <c r="G238" s="37">
        <f t="shared" si="53"/>
        <v>0.68431098855000083</v>
      </c>
      <c r="H238" s="18">
        <f t="shared" si="54"/>
        <v>175.1</v>
      </c>
      <c r="I238" s="18">
        <f t="shared" si="55"/>
        <v>1.5826380063734971</v>
      </c>
      <c r="J238" s="18">
        <f t="shared" si="56"/>
        <v>174.46</v>
      </c>
      <c r="K238" s="18">
        <f t="shared" si="57"/>
        <v>0.57897020166275204</v>
      </c>
    </row>
    <row r="239" spans="2:11" x14ac:dyDescent="0.25">
      <c r="B239">
        <v>180000</v>
      </c>
      <c r="C239">
        <f t="shared" si="49"/>
        <v>180</v>
      </c>
      <c r="D239" s="18">
        <f t="shared" si="50"/>
        <v>177.53800000000001</v>
      </c>
      <c r="E239" s="18">
        <f t="shared" si="51"/>
        <v>0.9954186098767136</v>
      </c>
      <c r="F239" s="38">
        <f t="shared" si="52"/>
        <v>176.51</v>
      </c>
      <c r="G239" s="37">
        <f t="shared" si="53"/>
        <v>0.6824074772450841</v>
      </c>
      <c r="H239" s="18">
        <f t="shared" si="54"/>
        <v>176.1</v>
      </c>
      <c r="I239" s="18">
        <f t="shared" si="55"/>
        <v>1.5782356668127862</v>
      </c>
      <c r="J239" s="18">
        <f t="shared" si="56"/>
        <v>175.46</v>
      </c>
      <c r="K239" s="18">
        <f t="shared" si="57"/>
        <v>0.57735971119494567</v>
      </c>
    </row>
    <row r="240" spans="2:11" x14ac:dyDescent="0.25">
      <c r="B240">
        <v>181000</v>
      </c>
      <c r="C240">
        <f t="shared" si="49"/>
        <v>181</v>
      </c>
      <c r="D240" s="18">
        <f t="shared" si="50"/>
        <v>178.53800000000001</v>
      </c>
      <c r="E240" s="18">
        <f t="shared" si="51"/>
        <v>0.99266502615114149</v>
      </c>
      <c r="F240" s="38">
        <f t="shared" si="52"/>
        <v>177.51</v>
      </c>
      <c r="G240" s="37">
        <f t="shared" si="53"/>
        <v>0.68051976276505899</v>
      </c>
      <c r="H240" s="18">
        <f t="shared" si="54"/>
        <v>177.1</v>
      </c>
      <c r="I240" s="18">
        <f t="shared" si="55"/>
        <v>1.5738698613073101</v>
      </c>
      <c r="J240" s="18">
        <f t="shared" si="56"/>
        <v>176.46</v>
      </c>
      <c r="K240" s="18">
        <f t="shared" si="57"/>
        <v>0.57576258583605344</v>
      </c>
    </row>
    <row r="241" spans="2:11" x14ac:dyDescent="0.25">
      <c r="B241">
        <v>182000</v>
      </c>
      <c r="C241">
        <f t="shared" si="49"/>
        <v>182</v>
      </c>
      <c r="D241" s="18">
        <f t="shared" si="50"/>
        <v>179.53800000000001</v>
      </c>
      <c r="E241" s="18">
        <f t="shared" si="51"/>
        <v>0.98993416808536161</v>
      </c>
      <c r="F241" s="38">
        <f t="shared" si="52"/>
        <v>178.51</v>
      </c>
      <c r="G241" s="37">
        <f t="shared" si="53"/>
        <v>0.6786476278211343</v>
      </c>
      <c r="H241" s="18">
        <f t="shared" si="54"/>
        <v>178.1</v>
      </c>
      <c r="I241" s="18">
        <f t="shared" si="55"/>
        <v>1.5695400873231258</v>
      </c>
      <c r="J241" s="18">
        <f t="shared" si="56"/>
        <v>177.46</v>
      </c>
      <c r="K241" s="18">
        <f t="shared" si="57"/>
        <v>0.57417864174607081</v>
      </c>
    </row>
    <row r="242" spans="2:11" x14ac:dyDescent="0.25">
      <c r="B242">
        <v>183000</v>
      </c>
      <c r="C242">
        <f t="shared" si="49"/>
        <v>183</v>
      </c>
      <c r="D242" s="18">
        <f t="shared" si="50"/>
        <v>180.53800000000001</v>
      </c>
      <c r="E242" s="18">
        <f t="shared" si="51"/>
        <v>0.98722572479346848</v>
      </c>
      <c r="F242" s="38">
        <f t="shared" si="52"/>
        <v>179.51</v>
      </c>
      <c r="G242" s="37">
        <f t="shared" si="53"/>
        <v>0.676790859286024</v>
      </c>
      <c r="H242" s="18">
        <f t="shared" si="54"/>
        <v>179.1</v>
      </c>
      <c r="I242" s="18">
        <f t="shared" si="55"/>
        <v>1.5652458519507984</v>
      </c>
      <c r="J242" s="18">
        <f t="shared" si="56"/>
        <v>178.46</v>
      </c>
      <c r="K242" s="18">
        <f t="shared" si="57"/>
        <v>0.57260769860588867</v>
      </c>
    </row>
    <row r="243" spans="2:11" x14ac:dyDescent="0.25">
      <c r="B243">
        <v>184000</v>
      </c>
      <c r="C243">
        <f t="shared" si="49"/>
        <v>184</v>
      </c>
      <c r="D243" s="18">
        <f t="shared" si="50"/>
        <v>181.53800000000001</v>
      </c>
      <c r="E243" s="18">
        <f t="shared" si="51"/>
        <v>0.98453939131122548</v>
      </c>
      <c r="F243" s="38">
        <f t="shared" si="52"/>
        <v>180.51</v>
      </c>
      <c r="G243" s="37">
        <f t="shared" si="53"/>
        <v>0.67494924809203249</v>
      </c>
      <c r="H243" s="18">
        <f t="shared" si="54"/>
        <v>180.1</v>
      </c>
      <c r="I243" s="18">
        <f t="shared" si="55"/>
        <v>1.5609866716696958</v>
      </c>
      <c r="J243" s="18">
        <f t="shared" si="56"/>
        <v>179.46</v>
      </c>
      <c r="K243" s="18">
        <f t="shared" si="57"/>
        <v>0.57104957953106728</v>
      </c>
    </row>
    <row r="244" spans="2:11" x14ac:dyDescent="0.25">
      <c r="B244">
        <v>185000</v>
      </c>
      <c r="C244">
        <f t="shared" si="49"/>
        <v>185</v>
      </c>
      <c r="D244" s="18">
        <f t="shared" si="50"/>
        <v>182.53800000000001</v>
      </c>
      <c r="E244" s="18">
        <f t="shared" si="51"/>
        <v>0.98187486845182936</v>
      </c>
      <c r="F244" s="38">
        <f t="shared" si="52"/>
        <v>181.51</v>
      </c>
      <c r="G244" s="37">
        <f t="shared" si="53"/>
        <v>0.67312258913217282</v>
      </c>
      <c r="H244" s="18">
        <f t="shared" si="54"/>
        <v>181.1</v>
      </c>
      <c r="I244" s="18">
        <f t="shared" si="55"/>
        <v>1.5567620721193041</v>
      </c>
      <c r="J244" s="18">
        <f t="shared" si="56"/>
        <v>180.46</v>
      </c>
      <c r="K244" s="18">
        <f t="shared" si="57"/>
        <v>0.56950411098817577</v>
      </c>
    </row>
    <row r="245" spans="2:11" x14ac:dyDescent="0.25">
      <c r="B245">
        <v>186000</v>
      </c>
      <c r="C245">
        <f t="shared" si="49"/>
        <v>186</v>
      </c>
      <c r="D245" s="18">
        <f t="shared" si="50"/>
        <v>183.53800000000001</v>
      </c>
      <c r="E245" s="18">
        <f t="shared" si="51"/>
        <v>0.97923186266594442</v>
      </c>
      <c r="F245" s="38">
        <f t="shared" si="52"/>
        <v>182.51</v>
      </c>
      <c r="G245" s="37">
        <f t="shared" si="53"/>
        <v>0.67131068116421422</v>
      </c>
      <c r="H245" s="18">
        <f t="shared" si="54"/>
        <v>182.1</v>
      </c>
      <c r="I245" s="18">
        <f t="shared" si="55"/>
        <v>1.5525715878773099</v>
      </c>
      <c r="J245" s="18">
        <f t="shared" si="56"/>
        <v>181.46</v>
      </c>
      <c r="K245" s="18">
        <f t="shared" si="57"/>
        <v>0.5679711227136105</v>
      </c>
    </row>
    <row r="246" spans="2:11" x14ac:dyDescent="0.25">
      <c r="B246">
        <v>187000</v>
      </c>
      <c r="C246">
        <f t="shared" si="49"/>
        <v>187</v>
      </c>
      <c r="D246" s="18">
        <f t="shared" si="50"/>
        <v>184.53800000000001</v>
      </c>
      <c r="E246" s="18">
        <f t="shared" si="51"/>
        <v>0.97661008590585829</v>
      </c>
      <c r="F246" s="38">
        <f t="shared" si="52"/>
        <v>183.51</v>
      </c>
      <c r="G246" s="37">
        <f t="shared" si="53"/>
        <v>0.66951332671755415</v>
      </c>
      <c r="H246" s="18">
        <f t="shared" si="54"/>
        <v>183.1</v>
      </c>
      <c r="I246" s="18">
        <f t="shared" si="55"/>
        <v>1.5484147622442215</v>
      </c>
      <c r="J246" s="18">
        <f t="shared" si="56"/>
        <v>182.46</v>
      </c>
      <c r="K246" s="18">
        <f t="shared" si="57"/>
        <v>0.56645044763480279</v>
      </c>
    </row>
    <row r="247" spans="2:11" x14ac:dyDescent="0.25">
      <c r="B247">
        <v>188000</v>
      </c>
      <c r="C247">
        <f t="shared" si="49"/>
        <v>188</v>
      </c>
      <c r="D247" s="18">
        <f t="shared" si="50"/>
        <v>185.53800000000001</v>
      </c>
      <c r="E247" s="18">
        <f t="shared" si="51"/>
        <v>0.97400925549361894</v>
      </c>
      <c r="F247" s="38">
        <f t="shared" si="52"/>
        <v>184.51</v>
      </c>
      <c r="G247" s="37">
        <f t="shared" si="53"/>
        <v>0.66773033200281962</v>
      </c>
      <c r="H247" s="18">
        <f t="shared" si="54"/>
        <v>184.1</v>
      </c>
      <c r="I247" s="18">
        <f t="shared" si="55"/>
        <v>1.544291147034299</v>
      </c>
      <c r="J247" s="18">
        <f t="shared" si="56"/>
        <v>183.46</v>
      </c>
      <c r="K247" s="18">
        <f t="shared" si="57"/>
        <v>0.56494192179373626</v>
      </c>
    </row>
    <row r="248" spans="2:11" x14ac:dyDescent="0.25">
      <c r="B248">
        <v>189000</v>
      </c>
      <c r="C248">
        <f t="shared" si="49"/>
        <v>189</v>
      </c>
      <c r="D248" s="18">
        <f t="shared" si="50"/>
        <v>186.53800000000001</v>
      </c>
      <c r="E248" s="18">
        <f t="shared" si="51"/>
        <v>0.97142909399301236</v>
      </c>
      <c r="F248" s="38">
        <f t="shared" si="52"/>
        <v>185.51</v>
      </c>
      <c r="G248" s="37">
        <f t="shared" si="53"/>
        <v>0.66596150682410216</v>
      </c>
      <c r="H248" s="18">
        <f t="shared" si="54"/>
        <v>185.1</v>
      </c>
      <c r="I248" s="18">
        <f t="shared" si="55"/>
        <v>1.540200302372575</v>
      </c>
      <c r="J248" s="18">
        <f t="shared" si="56"/>
        <v>184.46</v>
      </c>
      <c r="K248" s="18">
        <f t="shared" si="57"/>
        <v>0.56344538427269164</v>
      </c>
    </row>
    <row r="249" spans="2:11" x14ac:dyDescent="0.25">
      <c r="B249">
        <v>190000</v>
      </c>
      <c r="C249">
        <f t="shared" si="49"/>
        <v>190</v>
      </c>
      <c r="D249" s="18">
        <f t="shared" si="50"/>
        <v>187.53800000000001</v>
      </c>
      <c r="E249" s="18">
        <f t="shared" si="51"/>
        <v>0.96886932908525147</v>
      </c>
      <c r="F249" s="38">
        <f t="shared" si="52"/>
        <v>186.51</v>
      </c>
      <c r="G249" s="37">
        <f t="shared" si="53"/>
        <v>0.66420666449373633</v>
      </c>
      <c r="H249" s="18">
        <f t="shared" si="54"/>
        <v>186.1</v>
      </c>
      <c r="I249" s="18">
        <f t="shared" si="55"/>
        <v>1.5361417964977611</v>
      </c>
      <c r="J249" s="18">
        <f t="shared" si="56"/>
        <v>185.46</v>
      </c>
      <c r="K249" s="18">
        <f t="shared" si="57"/>
        <v>0.56196067712214426</v>
      </c>
    </row>
    <row r="250" spans="2:11" x14ac:dyDescent="0.25">
      <c r="B250">
        <v>191000</v>
      </c>
      <c r="C250">
        <f t="shared" si="49"/>
        <v>191</v>
      </c>
      <c r="D250" s="18">
        <f t="shared" si="50"/>
        <v>188.53800000000001</v>
      </c>
      <c r="E250" s="18">
        <f t="shared" si="51"/>
        <v>0.96632969344825081</v>
      </c>
      <c r="F250" s="38">
        <f t="shared" si="52"/>
        <v>187.51</v>
      </c>
      <c r="G250" s="37">
        <f t="shared" si="53"/>
        <v>0.6624656217495366</v>
      </c>
      <c r="H250" s="18">
        <f t="shared" si="54"/>
        <v>187.1</v>
      </c>
      <c r="I250" s="18">
        <f t="shared" si="55"/>
        <v>1.5321152055708349</v>
      </c>
      <c r="J250" s="18">
        <f t="shared" si="56"/>
        <v>186.46</v>
      </c>
      <c r="K250" s="18">
        <f t="shared" si="57"/>
        <v>0.56048764529074158</v>
      </c>
    </row>
    <row r="251" spans="2:11" x14ac:dyDescent="0.25">
      <c r="B251">
        <v>192000</v>
      </c>
      <c r="C251">
        <f t="shared" si="49"/>
        <v>192</v>
      </c>
      <c r="D251" s="18">
        <f t="shared" si="50"/>
        <v>189.53800000000001</v>
      </c>
      <c r="E251" s="18">
        <f t="shared" si="51"/>
        <v>0.96380992463936233</v>
      </c>
      <c r="F251" s="38">
        <f t="shared" si="52"/>
        <v>188.51</v>
      </c>
      <c r="G251" s="37">
        <f t="shared" si="53"/>
        <v>0.66073819867440697</v>
      </c>
      <c r="H251" s="18">
        <f t="shared" si="54"/>
        <v>188.1</v>
      </c>
      <c r="I251" s="18">
        <f t="shared" si="55"/>
        <v>1.5281201134891196</v>
      </c>
      <c r="J251" s="18">
        <f t="shared" si="56"/>
        <v>187.46</v>
      </c>
      <c r="K251" s="18">
        <f t="shared" si="57"/>
        <v>0.55902613655728717</v>
      </c>
    </row>
    <row r="252" spans="2:11" x14ac:dyDescent="0.25">
      <c r="B252">
        <v>193000</v>
      </c>
      <c r="C252">
        <f t="shared" si="49"/>
        <v>193</v>
      </c>
      <c r="D252" s="18">
        <f t="shared" si="50"/>
        <v>190.53800000000001</v>
      </c>
      <c r="E252" s="18">
        <f t="shared" si="51"/>
        <v>0.96130976498145726</v>
      </c>
      <c r="F252" s="38">
        <f t="shared" si="52"/>
        <v>189.51</v>
      </c>
      <c r="G252" s="37">
        <f t="shared" si="53"/>
        <v>0.65902421861824523</v>
      </c>
      <c r="H252" s="18">
        <f t="shared" si="54"/>
        <v>189.1</v>
      </c>
      <c r="I252" s="18">
        <f t="shared" si="55"/>
        <v>1.5241561117056681</v>
      </c>
      <c r="J252" s="18">
        <f t="shared" si="56"/>
        <v>188.46</v>
      </c>
      <c r="K252" s="18">
        <f t="shared" si="57"/>
        <v>0.55757600146466713</v>
      </c>
    </row>
    <row r="253" spans="2:11" x14ac:dyDescent="0.25">
      <c r="B253">
        <v>194000</v>
      </c>
      <c r="C253">
        <f t="shared" si="49"/>
        <v>194</v>
      </c>
      <c r="D253" s="18">
        <f t="shared" si="50"/>
        <v>191.53800000000001</v>
      </c>
      <c r="E253" s="18">
        <f t="shared" si="51"/>
        <v>0.95882896145224339</v>
      </c>
      <c r="F253" s="38">
        <f t="shared" si="52"/>
        <v>190.51</v>
      </c>
      <c r="G253" s="37">
        <f t="shared" si="53"/>
        <v>0.65732350812206375</v>
      </c>
      <c r="H253" s="18">
        <f t="shared" si="54"/>
        <v>190.1</v>
      </c>
      <c r="I253" s="18">
        <f t="shared" si="55"/>
        <v>1.5202227990537724</v>
      </c>
      <c r="J253" s="18">
        <f t="shared" si="56"/>
        <v>189.46</v>
      </c>
      <c r="K253" s="18">
        <f t="shared" si="57"/>
        <v>0.55613709325565164</v>
      </c>
    </row>
    <row r="254" spans="2:11" x14ac:dyDescent="0.25">
      <c r="B254">
        <v>195000</v>
      </c>
      <c r="C254">
        <f t="shared" si="49"/>
        <v>195</v>
      </c>
      <c r="D254" s="18">
        <f t="shared" si="50"/>
        <v>192.53800000000001</v>
      </c>
      <c r="E254" s="18">
        <f t="shared" si="51"/>
        <v>0.95636726557670648</v>
      </c>
      <c r="F254" s="38">
        <f t="shared" si="52"/>
        <v>191.51</v>
      </c>
      <c r="G254" s="37">
        <f t="shared" si="53"/>
        <v>0.65563589684425394</v>
      </c>
      <c r="H254" s="18">
        <f t="shared" si="54"/>
        <v>191.1</v>
      </c>
      <c r="I254" s="18">
        <f t="shared" si="55"/>
        <v>1.5163197815764327</v>
      </c>
      <c r="J254" s="18">
        <f t="shared" si="56"/>
        <v>190.46</v>
      </c>
      <c r="K254" s="18">
        <f t="shared" si="57"/>
        <v>0.55470926781050967</v>
      </c>
    </row>
    <row r="255" spans="2:11" x14ac:dyDescent="0.25">
      <c r="B255">
        <v>196000</v>
      </c>
      <c r="C255">
        <f t="shared" si="49"/>
        <v>196</v>
      </c>
      <c r="D255" s="18">
        <f t="shared" si="50"/>
        <v>193.53800000000001</v>
      </c>
      <c r="E255" s="18">
        <f t="shared" si="51"/>
        <v>0.95392443332257504</v>
      </c>
      <c r="F255" s="38">
        <f t="shared" si="52"/>
        <v>192.51</v>
      </c>
      <c r="G255" s="37">
        <f t="shared" si="53"/>
        <v>0.653961217488921</v>
      </c>
      <c r="H255" s="18">
        <f t="shared" si="54"/>
        <v>192.1</v>
      </c>
      <c r="I255" s="18">
        <f t="shared" si="55"/>
        <v>1.5124466723606138</v>
      </c>
      <c r="J255" s="18">
        <f t="shared" si="56"/>
        <v>191.46</v>
      </c>
      <c r="K255" s="18">
        <f t="shared" si="57"/>
        <v>0.55329238358637645</v>
      </c>
    </row>
    <row r="256" spans="2:11" x14ac:dyDescent="0.25">
      <c r="B256">
        <v>197000</v>
      </c>
      <c r="C256">
        <f t="shared" si="49"/>
        <v>197</v>
      </c>
      <c r="D256" s="18">
        <f t="shared" si="50"/>
        <v>194.53800000000001</v>
      </c>
      <c r="E256" s="18">
        <f t="shared" si="51"/>
        <v>0.95150022499870635</v>
      </c>
      <c r="F256" s="38">
        <f t="shared" si="52"/>
        <v>193.51</v>
      </c>
      <c r="G256" s="37">
        <f t="shared" si="53"/>
        <v>0.65229930573622363</v>
      </c>
      <c r="H256" s="18">
        <f t="shared" si="54"/>
        <v>193.1</v>
      </c>
      <c r="I256" s="18">
        <f t="shared" si="55"/>
        <v>1.5086030913761395</v>
      </c>
      <c r="J256" s="18">
        <f t="shared" si="56"/>
        <v>192.46</v>
      </c>
      <c r="K256" s="18">
        <f t="shared" si="57"/>
        <v>0.55188630155831531</v>
      </c>
    </row>
    <row r="257" spans="2:11" x14ac:dyDescent="0.25">
      <c r="B257">
        <v>198000</v>
      </c>
      <c r="C257">
        <f t="shared" si="49"/>
        <v>198</v>
      </c>
      <c r="D257" s="18">
        <f t="shared" si="50"/>
        <v>195.53800000000001</v>
      </c>
      <c r="E257" s="18">
        <f t="shared" si="51"/>
        <v>0.94909440515629939</v>
      </c>
      <c r="F257" s="38">
        <f t="shared" si="52"/>
        <v>194.51</v>
      </c>
      <c r="G257" s="37">
        <f t="shared" si="53"/>
        <v>0.65065000017465047</v>
      </c>
      <c r="H257" s="18">
        <f t="shared" si="54"/>
        <v>194.1</v>
      </c>
      <c r="I257" s="18">
        <f t="shared" si="55"/>
        <v>1.504788665319063</v>
      </c>
      <c r="J257" s="18">
        <f t="shared" si="56"/>
        <v>193.46</v>
      </c>
      <c r="K257" s="18">
        <f t="shared" si="57"/>
        <v>0.55049088516202027</v>
      </c>
    </row>
    <row r="258" spans="2:11" x14ac:dyDescent="0.25">
      <c r="B258">
        <v>199000</v>
      </c>
      <c r="C258">
        <f t="shared" si="49"/>
        <v>199</v>
      </c>
      <c r="D258" s="18">
        <f t="shared" si="50"/>
        <v>196.53800000000001</v>
      </c>
      <c r="E258" s="18">
        <f t="shared" si="51"/>
        <v>0.94670674249284137</v>
      </c>
      <c r="F258" s="38">
        <f t="shared" si="52"/>
        <v>195.51</v>
      </c>
      <c r="G258" s="37">
        <f t="shared" si="53"/>
        <v>0.6490131422351707</v>
      </c>
      <c r="H258" s="18">
        <f t="shared" si="54"/>
        <v>195.1</v>
      </c>
      <c r="I258" s="18">
        <f t="shared" si="55"/>
        <v>1.5010030274593755</v>
      </c>
      <c r="J258" s="18">
        <f t="shared" si="56"/>
        <v>194.46</v>
      </c>
      <c r="K258" s="18">
        <f t="shared" si="57"/>
        <v>0.54910600023810285</v>
      </c>
    </row>
    <row r="259" spans="2:11" x14ac:dyDescent="0.25">
      <c r="B259">
        <v>200000</v>
      </c>
      <c r="C259">
        <f t="shared" si="49"/>
        <v>200</v>
      </c>
      <c r="D259" s="18">
        <f t="shared" si="50"/>
        <v>197.53800000000001</v>
      </c>
      <c r="E259" s="18">
        <f t="shared" si="51"/>
        <v>0.94433700975869839</v>
      </c>
      <c r="F259" s="38">
        <f t="shared" si="52"/>
        <v>196.51</v>
      </c>
      <c r="G259" s="37">
        <f t="shared" si="53"/>
        <v>0.64738857612719736</v>
      </c>
      <c r="H259" s="18">
        <f t="shared" si="54"/>
        <v>196.1</v>
      </c>
      <c r="I259" s="18">
        <f t="shared" si="55"/>
        <v>1.497245817492906</v>
      </c>
      <c r="J259" s="18">
        <f t="shared" si="56"/>
        <v>195.46</v>
      </c>
      <c r="K259" s="18">
        <f t="shared" si="57"/>
        <v>0.54773151497791317</v>
      </c>
    </row>
    <row r="260" spans="2:11" x14ac:dyDescent="0.25">
      <c r="B260">
        <v>201000</v>
      </c>
      <c r="C260">
        <f t="shared" si="49"/>
        <v>201</v>
      </c>
      <c r="D260" s="18">
        <f t="shared" si="50"/>
        <v>198.53800000000001</v>
      </c>
      <c r="E260" s="18">
        <f t="shared" si="51"/>
        <v>0.94198498366626648</v>
      </c>
      <c r="F260" s="38">
        <f t="shared" si="52"/>
        <v>197.51</v>
      </c>
      <c r="G260" s="37">
        <f t="shared" si="53"/>
        <v>0.6457761487763064</v>
      </c>
      <c r="H260" s="18">
        <f t="shared" si="54"/>
        <v>197.1</v>
      </c>
      <c r="I260" s="18">
        <f t="shared" si="55"/>
        <v>1.4935166813972787</v>
      </c>
      <c r="J260" s="18">
        <f t="shared" si="56"/>
        <v>196.46</v>
      </c>
      <c r="K260" s="18">
        <f t="shared" si="57"/>
        <v>0.54636729987084631</v>
      </c>
    </row>
    <row r="261" spans="2:11" x14ac:dyDescent="0.25">
      <c r="B261">
        <v>202000</v>
      </c>
      <c r="C261">
        <f t="shared" si="49"/>
        <v>202</v>
      </c>
      <c r="D261" s="18">
        <f t="shared" si="50"/>
        <v>199.53800000000001</v>
      </c>
      <c r="E261" s="18">
        <f t="shared" si="51"/>
        <v>0.93965044480159832</v>
      </c>
      <c r="F261" s="38">
        <f t="shared" si="52"/>
        <v>198.51</v>
      </c>
      <c r="G261" s="37">
        <f t="shared" si="53"/>
        <v>0.64417570976365213</v>
      </c>
      <c r="H261" s="18">
        <f t="shared" si="54"/>
        <v>198.1</v>
      </c>
      <c r="I261" s="18">
        <f t="shared" si="55"/>
        <v>1.4898152712917994</v>
      </c>
      <c r="J261" s="18">
        <f t="shared" si="56"/>
        <v>197.46</v>
      </c>
      <c r="K261" s="18">
        <f t="shared" si="57"/>
        <v>0.54501322765308335</v>
      </c>
    </row>
    <row r="262" spans="2:11" x14ac:dyDescent="0.25">
      <c r="B262">
        <v>203000</v>
      </c>
      <c r="C262">
        <f t="shared" si="49"/>
        <v>203</v>
      </c>
      <c r="D262" s="18">
        <f t="shared" si="50"/>
        <v>200.53800000000001</v>
      </c>
      <c r="E262" s="18">
        <f t="shared" si="51"/>
        <v>0.93733317753842782</v>
      </c>
      <c r="F262" s="38">
        <f t="shared" si="52"/>
        <v>199.51</v>
      </c>
      <c r="G262" s="37">
        <f t="shared" si="53"/>
        <v>0.64258711126702694</v>
      </c>
      <c r="H262" s="18">
        <f t="shared" si="54"/>
        <v>199.1</v>
      </c>
      <c r="I262" s="18">
        <f t="shared" si="55"/>
        <v>1.4861412453011396</v>
      </c>
      <c r="J262" s="18">
        <f t="shared" si="56"/>
        <v>198.46</v>
      </c>
      <c r="K262" s="18">
        <f t="shared" si="57"/>
        <v>0.54366917325772568</v>
      </c>
    </row>
    <row r="263" spans="2:11" x14ac:dyDescent="0.25">
      <c r="B263">
        <v>204000</v>
      </c>
      <c r="C263">
        <f t="shared" si="49"/>
        <v>204</v>
      </c>
      <c r="D263" s="18">
        <f t="shared" si="50"/>
        <v>201.53800000000001</v>
      </c>
      <c r="E263" s="18">
        <f t="shared" si="51"/>
        <v>0.9350329699545149</v>
      </c>
      <c r="F263" s="38">
        <f t="shared" si="52"/>
        <v>200.51</v>
      </c>
      <c r="G263" s="37">
        <f t="shared" si="53"/>
        <v>0.64101020800351216</v>
      </c>
      <c r="H263" s="18">
        <f t="shared" si="54"/>
        <v>200.1</v>
      </c>
      <c r="I263" s="18">
        <f t="shared" si="55"/>
        <v>1.4824942674227026</v>
      </c>
      <c r="J263" s="18">
        <f t="shared" si="56"/>
        <v>199.46</v>
      </c>
      <c r="K263" s="18">
        <f t="shared" si="57"/>
        <v>0.54233501376627224</v>
      </c>
    </row>
    <row r="264" spans="2:11" x14ac:dyDescent="0.25">
      <c r="B264">
        <v>205000</v>
      </c>
      <c r="C264">
        <f t="shared" si="49"/>
        <v>205</v>
      </c>
      <c r="D264" s="18">
        <f t="shared" si="50"/>
        <v>202.53800000000001</v>
      </c>
      <c r="E264" s="18">
        <f t="shared" si="51"/>
        <v>0.93274961375023868</v>
      </c>
      <c r="F264" s="38">
        <f t="shared" si="52"/>
        <v>201.51</v>
      </c>
      <c r="G264" s="37">
        <f t="shared" si="53"/>
        <v>0.63944485717366872</v>
      </c>
      <c r="H264" s="18">
        <f t="shared" si="54"/>
        <v>201.1</v>
      </c>
      <c r="I264" s="18">
        <f t="shared" si="55"/>
        <v>1.478874007397553</v>
      </c>
      <c r="J264" s="18">
        <f t="shared" si="56"/>
        <v>200.46</v>
      </c>
      <c r="K264" s="18">
        <f t="shared" si="57"/>
        <v>0.5410106283614029</v>
      </c>
    </row>
    <row r="265" spans="2:11" x14ac:dyDescent="0.25">
      <c r="B265">
        <v>206000</v>
      </c>
      <c r="C265">
        <f t="shared" si="49"/>
        <v>206</v>
      </c>
      <c r="D265" s="18">
        <f t="shared" si="50"/>
        <v>203.53800000000001</v>
      </c>
      <c r="E265" s="18">
        <f t="shared" si="51"/>
        <v>0.9304829041693653</v>
      </c>
      <c r="F265" s="38">
        <f t="shared" si="52"/>
        <v>202.51</v>
      </c>
      <c r="G265" s="37">
        <f t="shared" si="53"/>
        <v>0.63789091840722101</v>
      </c>
      <c r="H265" s="18">
        <f t="shared" si="54"/>
        <v>202.1</v>
      </c>
      <c r="I265" s="18">
        <f t="shared" si="55"/>
        <v>1.475280140584792</v>
      </c>
      <c r="J265" s="18">
        <f t="shared" si="56"/>
        <v>201.46</v>
      </c>
      <c r="K265" s="18">
        <f t="shared" si="57"/>
        <v>0.53969589828102194</v>
      </c>
    </row>
    <row r="266" spans="2:11" x14ac:dyDescent="0.25">
      <c r="B266">
        <v>207000</v>
      </c>
      <c r="C266">
        <f t="shared" si="49"/>
        <v>207</v>
      </c>
      <c r="D266" s="18">
        <f t="shared" si="50"/>
        <v>204.53800000000001</v>
      </c>
      <c r="E266" s="18">
        <f t="shared" si="51"/>
        <v>0.92823263992192451</v>
      </c>
      <c r="F266" s="38">
        <f t="shared" si="52"/>
        <v>203.51</v>
      </c>
      <c r="G266" s="37">
        <f t="shared" si="53"/>
        <v>0.63634825371018333</v>
      </c>
      <c r="H266" s="18">
        <f t="shared" si="54"/>
        <v>203.1</v>
      </c>
      <c r="I266" s="18">
        <f t="shared" si="55"/>
        <v>1.4717123478392808</v>
      </c>
      <c r="J266" s="18">
        <f t="shared" si="56"/>
        <v>202.46</v>
      </c>
      <c r="K266" s="18">
        <f t="shared" si="57"/>
        <v>0.53839070677352574</v>
      </c>
    </row>
    <row r="267" spans="2:11" x14ac:dyDescent="0.25">
      <c r="B267">
        <v>208000</v>
      </c>
      <c r="C267">
        <f t="shared" si="49"/>
        <v>208</v>
      </c>
      <c r="D267" s="18">
        <f t="shared" si="50"/>
        <v>205.53800000000001</v>
      </c>
      <c r="E267" s="18">
        <f t="shared" si="51"/>
        <v>0.92599862310912751</v>
      </c>
      <c r="F267" s="38">
        <f t="shared" si="52"/>
        <v>204.51</v>
      </c>
      <c r="G267" s="37">
        <f t="shared" si="53"/>
        <v>0.6348167274133899</v>
      </c>
      <c r="H267" s="18">
        <f t="shared" si="54"/>
        <v>204.1</v>
      </c>
      <c r="I267" s="18">
        <f t="shared" si="55"/>
        <v>1.4681703153925978</v>
      </c>
      <c r="J267" s="18">
        <f t="shared" si="56"/>
        <v>203.46</v>
      </c>
      <c r="K267" s="18">
        <f t="shared" si="57"/>
        <v>0.53709493905425343</v>
      </c>
    </row>
    <row r="268" spans="2:11" x14ac:dyDescent="0.25">
      <c r="B268">
        <v>209000</v>
      </c>
      <c r="C268">
        <f t="shared" si="49"/>
        <v>209</v>
      </c>
      <c r="D268" s="18">
        <f t="shared" si="50"/>
        <v>206.53800000000001</v>
      </c>
      <c r="E268" s="18">
        <f t="shared" si="51"/>
        <v>0.92378065915026375</v>
      </c>
      <c r="F268" s="38">
        <f t="shared" si="52"/>
        <v>205.51</v>
      </c>
      <c r="G268" s="37">
        <f t="shared" si="53"/>
        <v>0.63329620612237625</v>
      </c>
      <c r="H268" s="18">
        <f t="shared" si="54"/>
        <v>205.1</v>
      </c>
      <c r="I268" s="18">
        <f t="shared" si="55"/>
        <v>1.4646537347371309</v>
      </c>
      <c r="J268" s="18">
        <f t="shared" si="56"/>
        <v>204.46</v>
      </c>
      <c r="K268" s="18">
        <f t="shared" si="57"/>
        <v>0.53580848226308608</v>
      </c>
    </row>
    <row r="269" spans="2:11" x14ac:dyDescent="0.25">
      <c r="B269">
        <v>210000</v>
      </c>
      <c r="C269">
        <f t="shared" si="49"/>
        <v>210</v>
      </c>
      <c r="D269" s="18">
        <f t="shared" si="50"/>
        <v>207.53800000000001</v>
      </c>
      <c r="E269" s="18">
        <f t="shared" si="51"/>
        <v>0.92157855671151345</v>
      </c>
      <c r="F269" s="38">
        <f t="shared" si="52"/>
        <v>206.51</v>
      </c>
      <c r="G269" s="37">
        <f t="shared" si="53"/>
        <v>0.63178655866857891</v>
      </c>
      <c r="H269" s="18">
        <f t="shared" si="54"/>
        <v>206.1</v>
      </c>
      <c r="I269" s="18">
        <f t="shared" si="55"/>
        <v>1.461162302513213</v>
      </c>
      <c r="J269" s="18">
        <f t="shared" si="56"/>
        <v>205.46</v>
      </c>
      <c r="K269" s="18">
        <f t="shared" si="57"/>
        <v>0.53453122542315612</v>
      </c>
    </row>
    <row r="270" spans="2:11" x14ac:dyDescent="0.25">
      <c r="B270">
        <v>211000</v>
      </c>
      <c r="C270">
        <f t="shared" si="49"/>
        <v>211</v>
      </c>
      <c r="D270" s="18">
        <f t="shared" si="50"/>
        <v>208.53800000000001</v>
      </c>
      <c r="E270" s="18">
        <f t="shared" si="51"/>
        <v>0.91939212763661915</v>
      </c>
      <c r="F270" s="38">
        <f t="shared" si="52"/>
        <v>207.51</v>
      </c>
      <c r="G270" s="37">
        <f t="shared" si="53"/>
        <v>0.63028765606180659</v>
      </c>
      <c r="H270" s="18">
        <f t="shared" si="54"/>
        <v>207.1</v>
      </c>
      <c r="I270" s="18">
        <f t="shared" si="55"/>
        <v>1.4576957203991998</v>
      </c>
      <c r="J270" s="18">
        <f t="shared" si="56"/>
        <v>206.46</v>
      </c>
      <c r="K270" s="18">
        <f t="shared" si="57"/>
        <v>0.53326305940063679</v>
      </c>
    </row>
    <row r="271" spans="2:11" x14ac:dyDescent="0.25">
      <c r="B271">
        <v>212000</v>
      </c>
      <c r="C271">
        <f t="shared" si="49"/>
        <v>212</v>
      </c>
      <c r="D271" s="18">
        <f t="shared" si="50"/>
        <v>209.53800000000001</v>
      </c>
      <c r="E271" s="18">
        <f t="shared" si="51"/>
        <v>0.91722118687935761</v>
      </c>
      <c r="F271" s="38">
        <f t="shared" si="52"/>
        <v>208.51</v>
      </c>
      <c r="G271" s="37">
        <f t="shared" si="53"/>
        <v>0.62879937144394626</v>
      </c>
      <c r="H271" s="18">
        <f t="shared" si="54"/>
        <v>208.1</v>
      </c>
      <c r="I271" s="18">
        <f t="shared" si="55"/>
        <v>1.454253695004404</v>
      </c>
      <c r="J271" s="18">
        <f t="shared" si="56"/>
        <v>207.46</v>
      </c>
      <c r="K271" s="18">
        <f t="shared" si="57"/>
        <v>0.53200387686557327</v>
      </c>
    </row>
    <row r="272" spans="2:11" x14ac:dyDescent="0.25">
      <c r="B272">
        <v>213000</v>
      </c>
      <c r="C272">
        <f t="shared" si="49"/>
        <v>213</v>
      </c>
      <c r="D272" s="18">
        <f t="shared" si="50"/>
        <v>210.53800000000001</v>
      </c>
      <c r="E272" s="18">
        <f t="shared" si="51"/>
        <v>0.91506555243775622</v>
      </c>
      <c r="F272" s="38">
        <f t="shared" si="52"/>
        <v>209.51</v>
      </c>
      <c r="G272" s="37">
        <f t="shared" si="53"/>
        <v>0.62732158004386585</v>
      </c>
      <c r="H272" s="18">
        <f t="shared" si="54"/>
        <v>209.1</v>
      </c>
      <c r="I272" s="18">
        <f t="shared" si="55"/>
        <v>1.4508359377647972</v>
      </c>
      <c r="J272" s="18">
        <f t="shared" si="56"/>
        <v>208.46</v>
      </c>
      <c r="K272" s="18">
        <f t="shared" si="57"/>
        <v>0.53075357225372866</v>
      </c>
    </row>
    <row r="273" spans="2:11" x14ac:dyDescent="0.25">
      <c r="B273">
        <v>214000</v>
      </c>
      <c r="C273">
        <f t="shared" si="49"/>
        <v>214</v>
      </c>
      <c r="D273" s="18">
        <f t="shared" si="50"/>
        <v>211.53800000000001</v>
      </c>
      <c r="E273" s="18">
        <f t="shared" si="51"/>
        <v>0.91292504529000462</v>
      </c>
      <c r="F273" s="38">
        <f t="shared" si="52"/>
        <v>210.51</v>
      </c>
      <c r="G273" s="37">
        <f t="shared" si="53"/>
        <v>0.62585415913347808</v>
      </c>
      <c r="H273" s="18">
        <f t="shared" si="54"/>
        <v>210.1</v>
      </c>
      <c r="I273" s="18">
        <f t="shared" si="55"/>
        <v>1.4474421648413964</v>
      </c>
      <c r="J273" s="18">
        <f t="shared" si="56"/>
        <v>209.46</v>
      </c>
      <c r="K273" s="18">
        <f t="shared" si="57"/>
        <v>0.52951204172941013</v>
      </c>
    </row>
    <row r="274" spans="2:11" x14ac:dyDescent="0.25">
      <c r="B274">
        <v>215000</v>
      </c>
      <c r="C274">
        <f t="shared" si="49"/>
        <v>215</v>
      </c>
      <c r="D274" s="18">
        <f t="shared" si="50"/>
        <v>212.53800000000001</v>
      </c>
      <c r="E274" s="18">
        <f t="shared" si="51"/>
        <v>0.9107994893320055</v>
      </c>
      <c r="F274" s="38">
        <f t="shared" si="52"/>
        <v>211.51</v>
      </c>
      <c r="G274" s="37">
        <f t="shared" si="53"/>
        <v>0.62439698798492871</v>
      </c>
      <c r="H274" s="18">
        <f t="shared" si="54"/>
        <v>211.1</v>
      </c>
      <c r="I274" s="18">
        <f t="shared" si="55"/>
        <v>1.4440720970212495</v>
      </c>
      <c r="J274" s="18">
        <f t="shared" si="56"/>
        <v>210.46</v>
      </c>
      <c r="K274" s="18">
        <f t="shared" si="57"/>
        <v>0.52827918314924838</v>
      </c>
    </row>
    <row r="275" spans="2:11" x14ac:dyDescent="0.25">
      <c r="B275">
        <v>216000</v>
      </c>
      <c r="C275">
        <f t="shared" ref="C275:C338" si="58">B275/$A$52</f>
        <v>216</v>
      </c>
      <c r="D275" s="18">
        <f t="shared" ref="D275:D338" si="59">C275-$E$49</f>
        <v>213.53800000000001</v>
      </c>
      <c r="E275" s="18">
        <f t="shared" ref="E275:E338" si="60">SQRT(2*$E$50/$B275)/$A$52</f>
        <v>0.90868871131651796</v>
      </c>
      <c r="F275" s="38">
        <f t="shared" ref="F275:F338" si="61">C275-$G$49</f>
        <v>212.51</v>
      </c>
      <c r="G275" s="37">
        <f t="shared" ref="G275:G338" si="62">SQRT(2*$G$50/B275)/$A$52</f>
        <v>0.62294994782887658</v>
      </c>
      <c r="H275" s="18">
        <f t="shared" ref="H275:H338" si="63">C275-$I$49</f>
        <v>212.1</v>
      </c>
      <c r="I275" s="18">
        <f t="shared" ref="I275:I338" si="64">SQRT(2*$I$50/$B275)/$A$52</f>
        <v>1.4407254596209509</v>
      </c>
      <c r="J275" s="18">
        <f t="shared" ref="J275:J338" si="65">C275-$K$49</f>
        <v>211.46</v>
      </c>
      <c r="K275" s="18">
        <f t="shared" ref="K275:K338" si="66">SQRT(2*$K$50/$B275)/$A$52</f>
        <v>0.52705489602689959</v>
      </c>
    </row>
    <row r="276" spans="2:11" x14ac:dyDescent="0.25">
      <c r="B276">
        <v>217000</v>
      </c>
      <c r="C276">
        <f t="shared" si="58"/>
        <v>217</v>
      </c>
      <c r="D276" s="18">
        <f t="shared" si="59"/>
        <v>214.53800000000001</v>
      </c>
      <c r="E276" s="18">
        <f t="shared" si="60"/>
        <v>0.9065925407938461</v>
      </c>
      <c r="F276" s="38">
        <f t="shared" si="61"/>
        <v>213.51</v>
      </c>
      <c r="G276" s="37">
        <f t="shared" si="62"/>
        <v>0.62151292181383233</v>
      </c>
      <c r="H276" s="18">
        <f t="shared" si="63"/>
        <v>213.1</v>
      </c>
      <c r="I276" s="18">
        <f t="shared" si="64"/>
        <v>1.4374019823925996</v>
      </c>
      <c r="J276" s="18">
        <f t="shared" si="65"/>
        <v>212.46</v>
      </c>
      <c r="K276" s="18">
        <f t="shared" si="66"/>
        <v>0.52583908149864289</v>
      </c>
    </row>
    <row r="277" spans="2:11" x14ac:dyDescent="0.25">
      <c r="B277">
        <v>218000</v>
      </c>
      <c r="C277">
        <f t="shared" si="58"/>
        <v>218</v>
      </c>
      <c r="D277" s="18">
        <f t="shared" si="59"/>
        <v>215.53800000000001</v>
      </c>
      <c r="E277" s="18">
        <f t="shared" si="60"/>
        <v>0.90451081005402423</v>
      </c>
      <c r="F277" s="38">
        <f t="shared" si="61"/>
        <v>214.51</v>
      </c>
      <c r="G277" s="37">
        <f t="shared" si="62"/>
        <v>0.62008579496652405</v>
      </c>
      <c r="H277" s="18">
        <f t="shared" si="63"/>
        <v>214.1</v>
      </c>
      <c r="I277" s="18">
        <f t="shared" si="64"/>
        <v>1.4341013994321361</v>
      </c>
      <c r="J277" s="18">
        <f t="shared" si="65"/>
        <v>213.46</v>
      </c>
      <c r="K277" s="18">
        <f t="shared" si="66"/>
        <v>0.52463164228984804</v>
      </c>
    </row>
    <row r="278" spans="2:11" x14ac:dyDescent="0.25">
      <c r="B278">
        <v>219000</v>
      </c>
      <c r="C278">
        <f t="shared" si="58"/>
        <v>219</v>
      </c>
      <c r="D278" s="18">
        <f t="shared" si="59"/>
        <v>216.53800000000001</v>
      </c>
      <c r="E278" s="18">
        <f t="shared" si="60"/>
        <v>0.90244335407045695</v>
      </c>
      <c r="F278" s="38">
        <f t="shared" si="61"/>
        <v>215.51</v>
      </c>
      <c r="G278" s="37">
        <f t="shared" si="62"/>
        <v>0.61866845415325944</v>
      </c>
      <c r="H278" s="18">
        <f t="shared" si="63"/>
        <v>215.1</v>
      </c>
      <c r="I278" s="18">
        <f t="shared" si="64"/>
        <v>1.4308234490899825</v>
      </c>
      <c r="J278" s="18">
        <f t="shared" si="65"/>
        <v>214.46</v>
      </c>
      <c r="K278" s="18">
        <f t="shared" si="66"/>
        <v>0.52343248268228515</v>
      </c>
    </row>
    <row r="279" spans="2:11" x14ac:dyDescent="0.25">
      <c r="B279">
        <v>220000</v>
      </c>
      <c r="C279">
        <f t="shared" si="58"/>
        <v>220</v>
      </c>
      <c r="D279" s="18">
        <f t="shared" si="59"/>
        <v>217.53800000000001</v>
      </c>
      <c r="E279" s="18">
        <f t="shared" si="60"/>
        <v>0.9003900104449688</v>
      </c>
      <c r="F279" s="38">
        <f t="shared" si="61"/>
        <v>216.51</v>
      </c>
      <c r="G279" s="37">
        <f t="shared" si="62"/>
        <v>0.61726078804225482</v>
      </c>
      <c r="H279" s="18">
        <f t="shared" si="63"/>
        <v>216.1</v>
      </c>
      <c r="I279" s="18">
        <f t="shared" si="64"/>
        <v>1.4275678738839195</v>
      </c>
      <c r="J279" s="18">
        <f t="shared" si="65"/>
        <v>215.46</v>
      </c>
      <c r="K279" s="18">
        <f t="shared" si="66"/>
        <v>0.52224150848225215</v>
      </c>
    </row>
    <row r="280" spans="2:11" x14ac:dyDescent="0.25">
      <c r="B280">
        <v>221000</v>
      </c>
      <c r="C280">
        <f t="shared" si="58"/>
        <v>221</v>
      </c>
      <c r="D280" s="18">
        <f t="shared" si="59"/>
        <v>218.53800000000001</v>
      </c>
      <c r="E280" s="18">
        <f t="shared" si="60"/>
        <v>0.89835061935422389</v>
      </c>
      <c r="F280" s="38">
        <f t="shared" si="61"/>
        <v>217.51</v>
      </c>
      <c r="G280" s="37">
        <f t="shared" si="62"/>
        <v>0.61586268706690372</v>
      </c>
      <c r="H280" s="18">
        <f t="shared" si="63"/>
        <v>217.1</v>
      </c>
      <c r="I280" s="18">
        <f t="shared" si="64"/>
        <v>1.4243344204141353</v>
      </c>
      <c r="J280" s="18">
        <f t="shared" si="65"/>
        <v>216.46</v>
      </c>
      <c r="K280" s="18">
        <f t="shared" si="66"/>
        <v>0.52105862698949823</v>
      </c>
    </row>
    <row r="281" spans="2:11" x14ac:dyDescent="0.25">
      <c r="B281">
        <v>222000</v>
      </c>
      <c r="C281">
        <f t="shared" si="58"/>
        <v>222</v>
      </c>
      <c r="D281" s="18">
        <f t="shared" si="59"/>
        <v>219.53800000000001</v>
      </c>
      <c r="E281" s="18">
        <f t="shared" si="60"/>
        <v>0.89632502349747423</v>
      </c>
      <c r="F281" s="38">
        <f t="shared" si="61"/>
        <v>218.51</v>
      </c>
      <c r="G281" s="37">
        <f t="shared" si="62"/>
        <v>0.61447404338995482</v>
      </c>
      <c r="H281" s="18">
        <f t="shared" si="63"/>
        <v>218.1</v>
      </c>
      <c r="I281" s="18">
        <f t="shared" si="64"/>
        <v>1.4211228392803785</v>
      </c>
      <c r="J281" s="18">
        <f t="shared" si="65"/>
        <v>217.46</v>
      </c>
      <c r="K281" s="18">
        <f t="shared" si="66"/>
        <v>0.51988374696691597</v>
      </c>
    </row>
    <row r="282" spans="2:11" x14ac:dyDescent="0.25">
      <c r="B282">
        <v>223000</v>
      </c>
      <c r="C282">
        <f t="shared" si="58"/>
        <v>223</v>
      </c>
      <c r="D282" s="18">
        <f t="shared" si="59"/>
        <v>220.53800000000001</v>
      </c>
      <c r="E282" s="18">
        <f t="shared" si="60"/>
        <v>0.89431306804559774</v>
      </c>
      <c r="F282" s="38">
        <f t="shared" si="61"/>
        <v>219.51</v>
      </c>
      <c r="G282" s="37">
        <f t="shared" si="62"/>
        <v>0.61309475086857568</v>
      </c>
      <c r="H282" s="18">
        <f t="shared" si="63"/>
        <v>219.1</v>
      </c>
      <c r="I282" s="18">
        <f t="shared" si="64"/>
        <v>1.4179328850011601</v>
      </c>
      <c r="J282" s="18">
        <f t="shared" si="65"/>
        <v>218.46</v>
      </c>
      <c r="K282" s="18">
        <f t="shared" si="66"/>
        <v>0.51871677861098353</v>
      </c>
    </row>
    <row r="283" spans="2:11" x14ac:dyDescent="0.25">
      <c r="B283">
        <v>224000</v>
      </c>
      <c r="C283">
        <f t="shared" si="58"/>
        <v>224</v>
      </c>
      <c r="D283" s="18">
        <f t="shared" si="59"/>
        <v>221.53800000000001</v>
      </c>
      <c r="E283" s="18">
        <f t="shared" si="60"/>
        <v>0.89231460059138978</v>
      </c>
      <c r="F283" s="38">
        <f t="shared" si="61"/>
        <v>220.51</v>
      </c>
      <c r="G283" s="37">
        <f t="shared" si="62"/>
        <v>0.61172470502027532</v>
      </c>
      <c r="H283" s="18">
        <f t="shared" si="63"/>
        <v>220.1</v>
      </c>
      <c r="I283" s="18">
        <f t="shared" si="64"/>
        <v>1.4147643159349395</v>
      </c>
      <c r="J283" s="18">
        <f t="shared" si="65"/>
        <v>219.46</v>
      </c>
      <c r="K283" s="18">
        <f t="shared" si="66"/>
        <v>0.5175576335229316</v>
      </c>
    </row>
    <row r="284" spans="2:11" x14ac:dyDescent="0.25">
      <c r="B284">
        <v>225000</v>
      </c>
      <c r="C284">
        <f t="shared" si="58"/>
        <v>225</v>
      </c>
      <c r="D284" s="18">
        <f t="shared" si="59"/>
        <v>222.53800000000001</v>
      </c>
      <c r="E284" s="18">
        <f t="shared" si="60"/>
        <v>0.89032947110106997</v>
      </c>
      <c r="F284" s="38">
        <f t="shared" si="61"/>
        <v>221.51</v>
      </c>
      <c r="G284" s="37">
        <f t="shared" si="62"/>
        <v>0.61036380298965953</v>
      </c>
      <c r="H284" s="18">
        <f t="shared" si="63"/>
        <v>221.1</v>
      </c>
      <c r="I284" s="18">
        <f t="shared" si="64"/>
        <v>1.4116168942032397</v>
      </c>
      <c r="J284" s="18">
        <f t="shared" si="65"/>
        <v>220.46</v>
      </c>
      <c r="K284" s="18">
        <f t="shared" si="66"/>
        <v>0.51640622468061792</v>
      </c>
    </row>
    <row r="285" spans="2:11" x14ac:dyDescent="0.25">
      <c r="B285">
        <v>226000</v>
      </c>
      <c r="C285">
        <f t="shared" si="58"/>
        <v>226</v>
      </c>
      <c r="D285" s="18">
        <f t="shared" si="59"/>
        <v>223.53800000000001</v>
      </c>
      <c r="E285" s="18">
        <f t="shared" si="60"/>
        <v>0.88835753186697231</v>
      </c>
      <c r="F285" s="38">
        <f t="shared" si="61"/>
        <v>222.51</v>
      </c>
      <c r="G285" s="37">
        <f t="shared" si="62"/>
        <v>0.60901194351599774</v>
      </c>
      <c r="H285" s="18">
        <f t="shared" si="63"/>
        <v>222.1</v>
      </c>
      <c r="I285" s="18">
        <f t="shared" si="64"/>
        <v>1.4084903856156354</v>
      </c>
      <c r="J285" s="18">
        <f t="shared" si="65"/>
        <v>221.46</v>
      </c>
      <c r="K285" s="18">
        <f t="shared" si="66"/>
        <v>0.51526246641108586</v>
      </c>
    </row>
    <row r="286" spans="2:11" x14ac:dyDescent="0.25">
      <c r="B286">
        <v>227000</v>
      </c>
      <c r="C286">
        <f t="shared" si="58"/>
        <v>227</v>
      </c>
      <c r="D286" s="18">
        <f t="shared" si="59"/>
        <v>224.53800000000001</v>
      </c>
      <c r="E286" s="18">
        <f t="shared" si="60"/>
        <v>0.88639863746138059</v>
      </c>
      <c r="F286" s="38">
        <f t="shared" si="61"/>
        <v>223.51</v>
      </c>
      <c r="G286" s="37">
        <f t="shared" si="62"/>
        <v>0.60766902690157465</v>
      </c>
      <c r="H286" s="18">
        <f t="shared" si="63"/>
        <v>223.1</v>
      </c>
      <c r="I286" s="18">
        <f t="shared" si="64"/>
        <v>1.4053845595965622</v>
      </c>
      <c r="J286" s="18">
        <f t="shared" si="65"/>
        <v>222.46</v>
      </c>
      <c r="K286" s="18">
        <f t="shared" si="66"/>
        <v>0.51412627436378844</v>
      </c>
    </row>
    <row r="287" spans="2:11" x14ac:dyDescent="0.25">
      <c r="B287">
        <v>228000</v>
      </c>
      <c r="C287">
        <f t="shared" si="58"/>
        <v>228</v>
      </c>
      <c r="D287" s="18">
        <f t="shared" si="59"/>
        <v>225.53800000000001</v>
      </c>
      <c r="E287" s="18">
        <f t="shared" si="60"/>
        <v>0.88445264469148055</v>
      </c>
      <c r="F287" s="38">
        <f t="shared" si="61"/>
        <v>224.51</v>
      </c>
      <c r="G287" s="37">
        <f t="shared" si="62"/>
        <v>0.60633495498080847</v>
      </c>
      <c r="H287" s="18">
        <f t="shared" si="63"/>
        <v>224.1</v>
      </c>
      <c r="I287" s="18">
        <f t="shared" si="64"/>
        <v>1.4022991891138903</v>
      </c>
      <c r="J287" s="18">
        <f t="shared" si="65"/>
        <v>223.46</v>
      </c>
      <c r="K287" s="18">
        <f t="shared" si="66"/>
        <v>0.51299756548445963</v>
      </c>
    </row>
    <row r="288" spans="2:11" x14ac:dyDescent="0.25">
      <c r="B288">
        <v>229000</v>
      </c>
      <c r="C288">
        <f t="shared" si="58"/>
        <v>229</v>
      </c>
      <c r="D288" s="18">
        <f t="shared" si="59"/>
        <v>226.53800000000001</v>
      </c>
      <c r="E288" s="18">
        <f t="shared" si="60"/>
        <v>0.88251941255539412</v>
      </c>
      <c r="F288" s="38">
        <f t="shared" si="61"/>
        <v>225.51</v>
      </c>
      <c r="G288" s="37">
        <f t="shared" si="62"/>
        <v>0.60500963109010941</v>
      </c>
      <c r="H288" s="18">
        <f t="shared" si="63"/>
        <v>225.1</v>
      </c>
      <c r="I288" s="18">
        <f t="shared" si="64"/>
        <v>1.399234050609218</v>
      </c>
      <c r="J288" s="18">
        <f t="shared" si="65"/>
        <v>224.46</v>
      </c>
      <c r="K288" s="18">
        <f t="shared" si="66"/>
        <v>0.51187625798961389</v>
      </c>
    </row>
    <row r="289" spans="2:11" x14ac:dyDescent="0.25">
      <c r="B289">
        <v>230000</v>
      </c>
      <c r="C289">
        <f t="shared" si="58"/>
        <v>230</v>
      </c>
      <c r="D289" s="18">
        <f t="shared" si="59"/>
        <v>227.53800000000001</v>
      </c>
      <c r="E289" s="18">
        <f t="shared" si="60"/>
        <v>0.88059880219926634</v>
      </c>
      <c r="F289" s="38">
        <f t="shared" si="61"/>
        <v>226.51</v>
      </c>
      <c r="G289" s="37">
        <f t="shared" si="62"/>
        <v>0.60369296003846196</v>
      </c>
      <c r="H289" s="18">
        <f t="shared" si="63"/>
        <v>226.1</v>
      </c>
      <c r="I289" s="18">
        <f t="shared" si="64"/>
        <v>1.396188923929834</v>
      </c>
      <c r="J289" s="18">
        <f t="shared" si="65"/>
        <v>225.46</v>
      </c>
      <c r="K289" s="18">
        <f t="shared" si="66"/>
        <v>0.51076227134165553</v>
      </c>
    </row>
    <row r="290" spans="2:11" x14ac:dyDescent="0.25">
      <c r="B290">
        <v>231000</v>
      </c>
      <c r="C290">
        <f t="shared" si="58"/>
        <v>231</v>
      </c>
      <c r="D290" s="18">
        <f t="shared" si="59"/>
        <v>228.53800000000001</v>
      </c>
      <c r="E290" s="18">
        <f t="shared" si="60"/>
        <v>0.8786906768753755</v>
      </c>
      <c r="F290" s="38">
        <f t="shared" si="61"/>
        <v>227.51</v>
      </c>
      <c r="G290" s="37">
        <f t="shared" si="62"/>
        <v>0.60238484807870551</v>
      </c>
      <c r="H290" s="18">
        <f t="shared" si="63"/>
        <v>227.1</v>
      </c>
      <c r="I290" s="18">
        <f t="shared" si="64"/>
        <v>1.3931635922622996</v>
      </c>
      <c r="J290" s="18">
        <f t="shared" si="65"/>
        <v>226.46</v>
      </c>
      <c r="K290" s="18">
        <f t="shared" si="66"/>
        <v>0.50965552622458177</v>
      </c>
    </row>
    <row r="291" spans="2:11" x14ac:dyDescent="0.25">
      <c r="B291">
        <v>232000</v>
      </c>
      <c r="C291">
        <f t="shared" si="58"/>
        <v>232</v>
      </c>
      <c r="D291" s="18">
        <f t="shared" si="59"/>
        <v>229.53800000000001</v>
      </c>
      <c r="E291" s="18">
        <f t="shared" si="60"/>
        <v>0.8767949019012371</v>
      </c>
      <c r="F291" s="38">
        <f t="shared" si="61"/>
        <v>228.51</v>
      </c>
      <c r="G291" s="37">
        <f t="shared" si="62"/>
        <v>0.60108520287949996</v>
      </c>
      <c r="H291" s="18">
        <f t="shared" si="63"/>
        <v>228.1</v>
      </c>
      <c r="I291" s="18">
        <f t="shared" si="64"/>
        <v>1.390157842067608</v>
      </c>
      <c r="J291" s="18">
        <f t="shared" si="65"/>
        <v>227.46</v>
      </c>
      <c r="K291" s="18">
        <f t="shared" si="66"/>
        <v>0.50855594452026276</v>
      </c>
    </row>
    <row r="292" spans="2:11" x14ac:dyDescent="0.25">
      <c r="B292">
        <v>233000</v>
      </c>
      <c r="C292">
        <f t="shared" si="58"/>
        <v>233</v>
      </c>
      <c r="D292" s="18">
        <f t="shared" si="59"/>
        <v>230.53800000000001</v>
      </c>
      <c r="E292" s="18">
        <f t="shared" si="60"/>
        <v>0.87491134461967413</v>
      </c>
      <c r="F292" s="38">
        <f t="shared" si="61"/>
        <v>229.51</v>
      </c>
      <c r="G292" s="37">
        <f t="shared" si="62"/>
        <v>0.59979393349795074</v>
      </c>
      <c r="H292" s="18">
        <f t="shared" si="63"/>
        <v>229.1</v>
      </c>
      <c r="I292" s="18">
        <f t="shared" si="64"/>
        <v>1.3871714630178775</v>
      </c>
      <c r="J292" s="18">
        <f t="shared" si="65"/>
        <v>228.46</v>
      </c>
      <c r="K292" s="18">
        <f t="shared" si="66"/>
        <v>0.50746344928528109</v>
      </c>
    </row>
    <row r="293" spans="2:11" x14ac:dyDescent="0.25">
      <c r="B293">
        <v>234000</v>
      </c>
      <c r="C293">
        <f t="shared" si="58"/>
        <v>234</v>
      </c>
      <c r="D293" s="18">
        <f t="shared" si="59"/>
        <v>231.53800000000001</v>
      </c>
      <c r="E293" s="18">
        <f t="shared" si="60"/>
        <v>0.87303987435982688</v>
      </c>
      <c r="F293" s="38">
        <f t="shared" si="61"/>
        <v>230.51</v>
      </c>
      <c r="G293" s="37">
        <f t="shared" si="62"/>
        <v>0.59851095035288004</v>
      </c>
      <c r="H293" s="18">
        <f t="shared" si="63"/>
        <v>230.1</v>
      </c>
      <c r="I293" s="18">
        <f t="shared" si="64"/>
        <v>1.3842042479345307</v>
      </c>
      <c r="J293" s="18">
        <f t="shared" si="65"/>
        <v>229.46</v>
      </c>
      <c r="K293" s="18">
        <f t="shared" si="66"/>
        <v>0.50637796472831753</v>
      </c>
    </row>
    <row r="294" spans="2:11" x14ac:dyDescent="0.25">
      <c r="B294">
        <v>235000</v>
      </c>
      <c r="C294">
        <f t="shared" si="58"/>
        <v>235</v>
      </c>
      <c r="D294" s="18">
        <f t="shared" si="59"/>
        <v>232.53800000000001</v>
      </c>
      <c r="E294" s="18">
        <f t="shared" si="60"/>
        <v>0.87118036239907704</v>
      </c>
      <c r="F294" s="38">
        <f t="shared" si="61"/>
        <v>231.51</v>
      </c>
      <c r="G294" s="37">
        <f t="shared" si="62"/>
        <v>0.59723616519872325</v>
      </c>
      <c r="H294" s="18">
        <f t="shared" si="63"/>
        <v>231.1</v>
      </c>
      <c r="I294" s="18">
        <f t="shared" si="64"/>
        <v>1.381255992727926</v>
      </c>
      <c r="J294" s="18">
        <f t="shared" si="65"/>
        <v>230.46</v>
      </c>
      <c r="K294" s="18">
        <f t="shared" si="66"/>
        <v>0.50529941618806562</v>
      </c>
    </row>
    <row r="295" spans="2:11" x14ac:dyDescent="0.25">
      <c r="B295">
        <v>236000</v>
      </c>
      <c r="C295">
        <f t="shared" si="58"/>
        <v>236</v>
      </c>
      <c r="D295" s="18">
        <f t="shared" si="59"/>
        <v>233.53800000000001</v>
      </c>
      <c r="E295" s="18">
        <f t="shared" si="60"/>
        <v>0.869332681925859</v>
      </c>
      <c r="F295" s="38">
        <f t="shared" si="61"/>
        <v>232.51</v>
      </c>
      <c r="G295" s="37">
        <f t="shared" si="62"/>
        <v>0.59596949110003439</v>
      </c>
      <c r="H295" s="18">
        <f t="shared" si="63"/>
        <v>232.1</v>
      </c>
      <c r="I295" s="18">
        <f t="shared" si="64"/>
        <v>1.3783264963383948</v>
      </c>
      <c r="J295" s="18">
        <f t="shared" si="65"/>
        <v>231.46</v>
      </c>
      <c r="K295" s="18">
        <f t="shared" si="66"/>
        <v>0.50422773011166222</v>
      </c>
    </row>
    <row r="296" spans="2:11" x14ac:dyDescent="0.25">
      <c r="B296">
        <v>237000</v>
      </c>
      <c r="C296">
        <f t="shared" si="58"/>
        <v>237</v>
      </c>
      <c r="D296" s="18">
        <f t="shared" si="59"/>
        <v>234.53800000000001</v>
      </c>
      <c r="E296" s="18">
        <f t="shared" si="60"/>
        <v>0.86749670800333556</v>
      </c>
      <c r="F296" s="38">
        <f t="shared" si="61"/>
        <v>233.51</v>
      </c>
      <c r="G296" s="37">
        <f t="shared" si="62"/>
        <v>0.59471084240658445</v>
      </c>
      <c r="H296" s="18">
        <f t="shared" si="63"/>
        <v>233.1</v>
      </c>
      <c r="I296" s="18">
        <f t="shared" si="64"/>
        <v>1.3754155606786489</v>
      </c>
      <c r="J296" s="18">
        <f t="shared" si="65"/>
        <v>232.46</v>
      </c>
      <c r="K296" s="18">
        <f t="shared" si="66"/>
        <v>0.50316283403361839</v>
      </c>
    </row>
    <row r="297" spans="2:11" x14ac:dyDescent="0.25">
      <c r="B297">
        <v>238000</v>
      </c>
      <c r="C297">
        <f t="shared" si="58"/>
        <v>238</v>
      </c>
      <c r="D297" s="18">
        <f t="shared" si="59"/>
        <v>235.53800000000001</v>
      </c>
      <c r="E297" s="18">
        <f t="shared" si="60"/>
        <v>0.86567231753391416</v>
      </c>
      <c r="F297" s="38">
        <f t="shared" si="61"/>
        <v>234.51</v>
      </c>
      <c r="G297" s="37">
        <f t="shared" si="62"/>
        <v>0.59346013472903558</v>
      </c>
      <c r="H297" s="18">
        <f t="shared" si="63"/>
        <v>234.1</v>
      </c>
      <c r="I297" s="18">
        <f t="shared" si="64"/>
        <v>1.3725229905775223</v>
      </c>
      <c r="J297" s="18">
        <f t="shared" si="65"/>
        <v>233.46</v>
      </c>
      <c r="K297" s="18">
        <f t="shared" si="66"/>
        <v>0.50210465655523828</v>
      </c>
    </row>
    <row r="298" spans="2:11" x14ac:dyDescent="0.25">
      <c r="B298">
        <v>239000</v>
      </c>
      <c r="C298">
        <f t="shared" si="58"/>
        <v>239</v>
      </c>
      <c r="D298" s="18">
        <f t="shared" si="59"/>
        <v>236.53800000000001</v>
      </c>
      <c r="E298" s="18">
        <f t="shared" si="60"/>
        <v>0.86385938922458005</v>
      </c>
      <c r="F298" s="38">
        <f t="shared" si="61"/>
        <v>235.51</v>
      </c>
      <c r="G298" s="37">
        <f t="shared" si="62"/>
        <v>0.59221728491517478</v>
      </c>
      <c r="H298" s="18">
        <f t="shared" si="63"/>
        <v>235.1</v>
      </c>
      <c r="I298" s="18">
        <f t="shared" si="64"/>
        <v>1.369648593725006</v>
      </c>
      <c r="J298" s="18">
        <f t="shared" si="65"/>
        <v>234.46</v>
      </c>
      <c r="K298" s="18">
        <f t="shared" si="66"/>
        <v>0.50105312732451202</v>
      </c>
    </row>
    <row r="299" spans="2:11" x14ac:dyDescent="0.25">
      <c r="B299">
        <v>240000</v>
      </c>
      <c r="C299">
        <f t="shared" si="58"/>
        <v>240</v>
      </c>
      <c r="D299" s="18">
        <f t="shared" si="59"/>
        <v>237.53800000000001</v>
      </c>
      <c r="E299" s="18">
        <f t="shared" si="60"/>
        <v>0.86205780355302541</v>
      </c>
      <c r="F299" s="38">
        <f t="shared" si="61"/>
        <v>236.51</v>
      </c>
      <c r="G299" s="37">
        <f t="shared" si="62"/>
        <v>0.59098221102669413</v>
      </c>
      <c r="H299" s="18">
        <f t="shared" si="63"/>
        <v>236.1</v>
      </c>
      <c r="I299" s="18">
        <f t="shared" si="64"/>
        <v>1.3667921806185459</v>
      </c>
      <c r="J299" s="18">
        <f t="shared" si="65"/>
        <v>235.46</v>
      </c>
      <c r="K299" s="18">
        <f t="shared" si="66"/>
        <v>0.50000817701646971</v>
      </c>
    </row>
    <row r="300" spans="2:11" x14ac:dyDescent="0.25">
      <c r="B300">
        <v>241000</v>
      </c>
      <c r="C300">
        <f t="shared" si="58"/>
        <v>241</v>
      </c>
      <c r="D300" s="18">
        <f t="shared" si="59"/>
        <v>238.53800000000001</v>
      </c>
      <c r="E300" s="18">
        <f t="shared" si="60"/>
        <v>0.86026744273455202</v>
      </c>
      <c r="F300" s="38">
        <f t="shared" si="61"/>
        <v>237.51</v>
      </c>
      <c r="G300" s="37">
        <f t="shared" si="62"/>
        <v>0.58975483231650072</v>
      </c>
      <c r="H300" s="18">
        <f t="shared" si="63"/>
        <v>237.1</v>
      </c>
      <c r="I300" s="18">
        <f t="shared" si="64"/>
        <v>1.3639535645105658</v>
      </c>
      <c r="J300" s="18">
        <f t="shared" si="65"/>
        <v>236.46</v>
      </c>
      <c r="K300" s="18">
        <f t="shared" si="66"/>
        <v>0.49896973731398453</v>
      </c>
    </row>
    <row r="301" spans="2:11" x14ac:dyDescent="0.25">
      <c r="B301">
        <v>242000</v>
      </c>
      <c r="C301">
        <f t="shared" si="58"/>
        <v>242</v>
      </c>
      <c r="D301" s="18">
        <f t="shared" si="59"/>
        <v>239.53800000000001</v>
      </c>
      <c r="E301" s="18">
        <f t="shared" si="60"/>
        <v>0.85848819068972582</v>
      </c>
      <c r="F301" s="38">
        <f t="shared" si="61"/>
        <v>238.51</v>
      </c>
      <c r="G301" s="37">
        <f t="shared" si="62"/>
        <v>0.58853506920654308</v>
      </c>
      <c r="H301" s="18">
        <f t="shared" si="63"/>
        <v>238.1</v>
      </c>
      <c r="I301" s="18">
        <f t="shared" si="64"/>
        <v>1.3611325613571872</v>
      </c>
      <c r="J301" s="18">
        <f t="shared" si="65"/>
        <v>237.46</v>
      </c>
      <c r="K301" s="18">
        <f t="shared" si="66"/>
        <v>0.49793774088901205</v>
      </c>
    </row>
    <row r="302" spans="2:11" x14ac:dyDescent="0.25">
      <c r="B302">
        <v>243000</v>
      </c>
      <c r="C302">
        <f t="shared" si="58"/>
        <v>243</v>
      </c>
      <c r="D302" s="18">
        <f t="shared" si="59"/>
        <v>240.53800000000001</v>
      </c>
      <c r="E302" s="18">
        <f t="shared" si="60"/>
        <v>0.8567199330127665</v>
      </c>
      <c r="F302" s="38">
        <f t="shared" si="61"/>
        <v>239.51</v>
      </c>
      <c r="G302" s="37">
        <f t="shared" si="62"/>
        <v>0.58732284326613948</v>
      </c>
      <c r="H302" s="18">
        <f t="shared" si="63"/>
        <v>239.1</v>
      </c>
      <c r="I302" s="18">
        <f t="shared" si="64"/>
        <v>1.3583289897681063</v>
      </c>
      <c r="J302" s="18">
        <f t="shared" si="65"/>
        <v>238.46</v>
      </c>
      <c r="K302" s="18">
        <f t="shared" si="66"/>
        <v>0.49691212138425528</v>
      </c>
    </row>
    <row r="303" spans="2:11" x14ac:dyDescent="0.25">
      <c r="B303">
        <v>244000</v>
      </c>
      <c r="C303">
        <f t="shared" si="58"/>
        <v>244</v>
      </c>
      <c r="D303" s="18">
        <f t="shared" si="59"/>
        <v>241.53800000000001</v>
      </c>
      <c r="E303" s="18">
        <f t="shared" si="60"/>
        <v>0.8549625569406486</v>
      </c>
      <c r="F303" s="38">
        <f t="shared" si="61"/>
        <v>240.51</v>
      </c>
      <c r="G303" s="37">
        <f t="shared" si="62"/>
        <v>0.58611807719079612</v>
      </c>
      <c r="H303" s="18">
        <f t="shared" si="63"/>
        <v>240.1</v>
      </c>
      <c r="I303" s="18">
        <f t="shared" si="64"/>
        <v>1.3555426709576077</v>
      </c>
      <c r="J303" s="18">
        <f t="shared" si="65"/>
        <v>239.46</v>
      </c>
      <c r="K303" s="18">
        <f t="shared" si="66"/>
        <v>0.49589281339524283</v>
      </c>
    </row>
    <row r="304" spans="2:11" x14ac:dyDescent="0.25">
      <c r="B304">
        <v>245000</v>
      </c>
      <c r="C304">
        <f t="shared" si="58"/>
        <v>245</v>
      </c>
      <c r="D304" s="18">
        <f t="shared" si="59"/>
        <v>242.53800000000001</v>
      </c>
      <c r="E304" s="18">
        <f t="shared" si="60"/>
        <v>0.8532159513228974</v>
      </c>
      <c r="F304" s="38">
        <f t="shared" si="61"/>
        <v>241.51</v>
      </c>
      <c r="G304" s="37">
        <f t="shared" si="62"/>
        <v>0.58492069478150066</v>
      </c>
      <c r="H304" s="18">
        <f t="shared" si="63"/>
        <v>241.1</v>
      </c>
      <c r="I304" s="18">
        <f t="shared" si="64"/>
        <v>1.3527734286966737</v>
      </c>
      <c r="J304" s="18">
        <f t="shared" si="65"/>
        <v>240.46</v>
      </c>
      <c r="K304" s="18">
        <f t="shared" si="66"/>
        <v>0.49487975245281057</v>
      </c>
    </row>
    <row r="305" spans="2:11" x14ac:dyDescent="0.25">
      <c r="B305">
        <v>246000</v>
      </c>
      <c r="C305">
        <f t="shared" si="58"/>
        <v>246</v>
      </c>
      <c r="D305" s="18">
        <f t="shared" si="59"/>
        <v>243.53800000000001</v>
      </c>
      <c r="E305" s="18">
        <f t="shared" si="60"/>
        <v>0.85148000659206102</v>
      </c>
      <c r="F305" s="38">
        <f t="shared" si="61"/>
        <v>242.51</v>
      </c>
      <c r="G305" s="37">
        <f t="shared" si="62"/>
        <v>0.58373062092447925</v>
      </c>
      <c r="H305" s="18">
        <f t="shared" si="63"/>
        <v>242.1</v>
      </c>
      <c r="I305" s="18">
        <f t="shared" si="64"/>
        <v>1.3500210892661695</v>
      </c>
      <c r="J305" s="18">
        <f t="shared" si="65"/>
        <v>241.46</v>
      </c>
      <c r="K305" s="18">
        <f t="shared" si="66"/>
        <v>0.49387287500597427</v>
      </c>
    </row>
    <row r="306" spans="2:11" x14ac:dyDescent="0.25">
      <c r="B306">
        <v>247000</v>
      </c>
      <c r="C306">
        <f t="shared" si="58"/>
        <v>247</v>
      </c>
      <c r="D306" s="18">
        <f t="shared" si="59"/>
        <v>244.53800000000001</v>
      </c>
      <c r="E306" s="18">
        <f t="shared" si="60"/>
        <v>0.84975461473484093</v>
      </c>
      <c r="F306" s="38">
        <f t="shared" si="61"/>
        <v>243.51</v>
      </c>
      <c r="G306" s="37">
        <f t="shared" si="62"/>
        <v>0.58254778157140485</v>
      </c>
      <c r="H306" s="18">
        <f t="shared" si="63"/>
        <v>243.1</v>
      </c>
      <c r="I306" s="18">
        <f t="shared" si="64"/>
        <v>1.3472854814110677</v>
      </c>
      <c r="J306" s="18">
        <f t="shared" si="65"/>
        <v>242.46</v>
      </c>
      <c r="K306" s="18">
        <f t="shared" si="66"/>
        <v>0.49287211840518491</v>
      </c>
    </row>
    <row r="307" spans="2:11" x14ac:dyDescent="0.25">
      <c r="B307">
        <v>248000</v>
      </c>
      <c r="C307">
        <f t="shared" si="58"/>
        <v>248</v>
      </c>
      <c r="D307" s="18">
        <f t="shared" si="59"/>
        <v>245.53800000000001</v>
      </c>
      <c r="E307" s="18">
        <f t="shared" si="60"/>
        <v>0.84803966926386254</v>
      </c>
      <c r="F307" s="38">
        <f t="shared" si="61"/>
        <v>244.51</v>
      </c>
      <c r="G307" s="37">
        <f t="shared" si="62"/>
        <v>0.58137210372004522</v>
      </c>
      <c r="H307" s="18">
        <f t="shared" si="63"/>
        <v>244.1</v>
      </c>
      <c r="I307" s="18">
        <f t="shared" si="64"/>
        <v>1.3445664362956944</v>
      </c>
      <c r="J307" s="18">
        <f t="shared" si="65"/>
        <v>243.46</v>
      </c>
      <c r="K307" s="18">
        <f t="shared" si="66"/>
        <v>0.49187742088595549</v>
      </c>
    </row>
    <row r="308" spans="2:11" x14ac:dyDescent="0.25">
      <c r="B308">
        <v>249000</v>
      </c>
      <c r="C308">
        <f t="shared" si="58"/>
        <v>249</v>
      </c>
      <c r="D308" s="18">
        <f t="shared" si="59"/>
        <v>246.53800000000001</v>
      </c>
      <c r="E308" s="18">
        <f t="shared" si="60"/>
        <v>0.84633506519007062</v>
      </c>
      <c r="F308" s="38">
        <f t="shared" si="61"/>
        <v>245.51</v>
      </c>
      <c r="G308" s="37">
        <f t="shared" si="62"/>
        <v>0.58020351539533821</v>
      </c>
      <c r="H308" s="18">
        <f t="shared" si="63"/>
        <v>245.1</v>
      </c>
      <c r="I308" s="18">
        <f t="shared" si="64"/>
        <v>1.3418637874599588</v>
      </c>
      <c r="J308" s="18">
        <f t="shared" si="65"/>
        <v>244.46</v>
      </c>
      <c r="K308" s="18">
        <f t="shared" si="66"/>
        <v>0.49088872155284963</v>
      </c>
    </row>
    <row r="309" spans="2:11" x14ac:dyDescent="0.25">
      <c r="B309">
        <v>250000</v>
      </c>
      <c r="C309">
        <f t="shared" si="58"/>
        <v>250</v>
      </c>
      <c r="D309" s="18">
        <f t="shared" si="59"/>
        <v>247.53800000000001</v>
      </c>
      <c r="E309" s="18">
        <f t="shared" si="60"/>
        <v>0.8446406989957328</v>
      </c>
      <c r="F309" s="38">
        <f t="shared" si="61"/>
        <v>246.51</v>
      </c>
      <c r="G309" s="37">
        <f t="shared" si="62"/>
        <v>0.5790419456308844</v>
      </c>
      <c r="H309" s="18">
        <f t="shared" si="63"/>
        <v>246.1</v>
      </c>
      <c r="I309" s="18">
        <f t="shared" si="64"/>
        <v>1.3391773707765526</v>
      </c>
      <c r="J309" s="18">
        <f t="shared" si="65"/>
        <v>245.46</v>
      </c>
      <c r="K309" s="18">
        <f t="shared" si="66"/>
        <v>0.48990596036382328</v>
      </c>
    </row>
    <row r="310" spans="2:11" x14ac:dyDescent="0.25">
      <c r="B310">
        <v>251000</v>
      </c>
      <c r="C310">
        <f t="shared" si="58"/>
        <v>251</v>
      </c>
      <c r="D310" s="18">
        <f t="shared" si="59"/>
        <v>248.53800000000001</v>
      </c>
      <c r="E310" s="18">
        <f t="shared" si="60"/>
        <v>0.84295646860803397</v>
      </c>
      <c r="F310" s="38">
        <f t="shared" si="61"/>
        <v>247.51</v>
      </c>
      <c r="G310" s="37">
        <f t="shared" si="62"/>
        <v>0.57788732445084501</v>
      </c>
      <c r="H310" s="18">
        <f t="shared" si="63"/>
        <v>247.1</v>
      </c>
      <c r="I310" s="18">
        <f t="shared" si="64"/>
        <v>1.3365070244090829</v>
      </c>
      <c r="J310" s="18">
        <f t="shared" si="65"/>
        <v>246.46</v>
      </c>
      <c r="K310" s="18">
        <f t="shared" si="66"/>
        <v>0.48892907811490904</v>
      </c>
    </row>
    <row r="311" spans="2:11" x14ac:dyDescent="0.25">
      <c r="B311">
        <v>252000</v>
      </c>
      <c r="C311">
        <f t="shared" si="58"/>
        <v>252</v>
      </c>
      <c r="D311" s="18">
        <f t="shared" si="59"/>
        <v>249.53800000000001</v>
      </c>
      <c r="E311" s="18">
        <f t="shared" si="60"/>
        <v>0.84128227337324979</v>
      </c>
      <c r="F311" s="38">
        <f t="shared" si="61"/>
        <v>248.51</v>
      </c>
      <c r="G311" s="37">
        <f t="shared" si="62"/>
        <v>0.57673958285223625</v>
      </c>
      <c r="H311" s="18">
        <f t="shared" si="63"/>
        <v>248.1</v>
      </c>
      <c r="I311" s="18">
        <f t="shared" si="64"/>
        <v>1.3338525887711237</v>
      </c>
      <c r="J311" s="18">
        <f t="shared" si="65"/>
        <v>247.46</v>
      </c>
      <c r="K311" s="18">
        <f t="shared" si="66"/>
        <v>0.4879580164252359</v>
      </c>
    </row>
    <row r="312" spans="2:11" x14ac:dyDescent="0.25">
      <c r="B312">
        <v>253000</v>
      </c>
      <c r="C312">
        <f t="shared" si="58"/>
        <v>253</v>
      </c>
      <c r="D312" s="18">
        <f t="shared" si="59"/>
        <v>250.53800000000001</v>
      </c>
      <c r="E312" s="18">
        <f t="shared" si="60"/>
        <v>0.83961801403147962</v>
      </c>
      <c r="F312" s="38">
        <f t="shared" si="61"/>
        <v>249.51</v>
      </c>
      <c r="G312" s="37">
        <f t="shared" si="62"/>
        <v>0.5755986527876078</v>
      </c>
      <c r="H312" s="18">
        <f t="shared" si="63"/>
        <v>249.1</v>
      </c>
      <c r="I312" s="18">
        <f t="shared" si="64"/>
        <v>1.331213906486157</v>
      </c>
      <c r="J312" s="18">
        <f t="shared" si="65"/>
        <v>248.46</v>
      </c>
      <c r="K312" s="18">
        <f t="shared" si="66"/>
        <v>0.48699271772237468</v>
      </c>
    </row>
    <row r="313" spans="2:11" x14ac:dyDescent="0.25">
      <c r="B313">
        <v>254000</v>
      </c>
      <c r="C313">
        <f t="shared" si="58"/>
        <v>254</v>
      </c>
      <c r="D313" s="18">
        <f t="shared" si="59"/>
        <v>251.53800000000001</v>
      </c>
      <c r="E313" s="18">
        <f t="shared" si="60"/>
        <v>0.8379635926919291</v>
      </c>
      <c r="F313" s="38">
        <f t="shared" si="61"/>
        <v>250.51</v>
      </c>
      <c r="G313" s="37">
        <f t="shared" si="62"/>
        <v>0.57446446714809796</v>
      </c>
      <c r="H313" s="18">
        <f t="shared" si="63"/>
        <v>250.1</v>
      </c>
      <c r="I313" s="18">
        <f t="shared" si="64"/>
        <v>1.3285908223483807</v>
      </c>
      <c r="J313" s="18">
        <f t="shared" si="65"/>
        <v>249.46</v>
      </c>
      <c r="K313" s="18">
        <f t="shared" si="66"/>
        <v>0.48603312522800091</v>
      </c>
    </row>
    <row r="314" spans="2:11" x14ac:dyDescent="0.25">
      <c r="B314">
        <v>255000</v>
      </c>
      <c r="C314">
        <f t="shared" si="58"/>
        <v>255</v>
      </c>
      <c r="D314" s="18">
        <f t="shared" si="59"/>
        <v>252.53800000000001</v>
      </c>
      <c r="E314" s="18">
        <f t="shared" si="60"/>
        <v>0.8363189128087255</v>
      </c>
      <c r="F314" s="38">
        <f t="shared" si="61"/>
        <v>251.51</v>
      </c>
      <c r="G314" s="37">
        <f t="shared" si="62"/>
        <v>0.57333695974685317</v>
      </c>
      <c r="H314" s="18">
        <f t="shared" si="63"/>
        <v>251.1</v>
      </c>
      <c r="I314" s="18">
        <f t="shared" si="64"/>
        <v>1.3259831832843663</v>
      </c>
      <c r="J314" s="18">
        <f t="shared" si="65"/>
        <v>250.46</v>
      </c>
      <c r="K314" s="18">
        <f t="shared" si="66"/>
        <v>0.48507918294386765</v>
      </c>
    </row>
    <row r="315" spans="2:11" x14ac:dyDescent="0.25">
      <c r="B315">
        <v>256000</v>
      </c>
      <c r="C315">
        <f t="shared" si="58"/>
        <v>256</v>
      </c>
      <c r="D315" s="18">
        <f t="shared" si="59"/>
        <v>253.53800000000001</v>
      </c>
      <c r="E315" s="18">
        <f t="shared" si="60"/>
        <v>0.83468387915725317</v>
      </c>
      <c r="F315" s="38">
        <f t="shared" si="61"/>
        <v>252.51</v>
      </c>
      <c r="G315" s="37">
        <f t="shared" si="62"/>
        <v>0.57221606530280589</v>
      </c>
      <c r="H315" s="18">
        <f t="shared" si="63"/>
        <v>252.1</v>
      </c>
      <c r="I315" s="18">
        <f t="shared" si="64"/>
        <v>1.3233908383155373</v>
      </c>
      <c r="J315" s="18">
        <f t="shared" si="65"/>
        <v>251.46</v>
      </c>
      <c r="K315" s="18">
        <f t="shared" si="66"/>
        <v>0.48413083563807935</v>
      </c>
    </row>
    <row r="316" spans="2:11" x14ac:dyDescent="0.25">
      <c r="B316">
        <v>257000</v>
      </c>
      <c r="C316">
        <f t="shared" si="58"/>
        <v>257</v>
      </c>
      <c r="D316" s="18">
        <f t="shared" si="59"/>
        <v>254.53800000000001</v>
      </c>
      <c r="E316" s="18">
        <f t="shared" si="60"/>
        <v>0.83305839781099633</v>
      </c>
      <c r="F316" s="38">
        <f t="shared" si="61"/>
        <v>253.51</v>
      </c>
      <c r="G316" s="37">
        <f t="shared" si="62"/>
        <v>0.57110171942479837</v>
      </c>
      <c r="H316" s="18">
        <f t="shared" si="63"/>
        <v>253.1</v>
      </c>
      <c r="I316" s="18">
        <f t="shared" si="64"/>
        <v>1.3208136385214533</v>
      </c>
      <c r="J316" s="18">
        <f t="shared" si="65"/>
        <v>252.46</v>
      </c>
      <c r="K316" s="18">
        <f t="shared" si="66"/>
        <v>0.48318802883166057</v>
      </c>
    </row>
    <row r="317" spans="2:11" x14ac:dyDescent="0.25">
      <c r="B317">
        <v>258000</v>
      </c>
      <c r="C317">
        <f t="shared" si="58"/>
        <v>258</v>
      </c>
      <c r="D317" s="18">
        <f t="shared" si="59"/>
        <v>255.53800000000001</v>
      </c>
      <c r="E317" s="18">
        <f t="shared" si="60"/>
        <v>0.8314423761188755</v>
      </c>
      <c r="F317" s="38">
        <f t="shared" si="61"/>
        <v>254.51</v>
      </c>
      <c r="G317" s="37">
        <f t="shared" si="62"/>
        <v>0.56999385859604601</v>
      </c>
      <c r="H317" s="18">
        <f t="shared" si="63"/>
        <v>254.1</v>
      </c>
      <c r="I317" s="18">
        <f t="shared" si="64"/>
        <v>1.3182514370038787</v>
      </c>
      <c r="J317" s="18">
        <f t="shared" si="65"/>
        <v>253.46</v>
      </c>
      <c r="K317" s="18">
        <f t="shared" si="66"/>
        <v>0.48225070878541071</v>
      </c>
    </row>
    <row r="318" spans="2:11" x14ac:dyDescent="0.25">
      <c r="B318">
        <v>259000</v>
      </c>
      <c r="C318">
        <f t="shared" si="58"/>
        <v>259</v>
      </c>
      <c r="D318" s="18">
        <f t="shared" si="59"/>
        <v>256.53800000000001</v>
      </c>
      <c r="E318" s="18">
        <f t="shared" si="60"/>
        <v>0.82983572268306616</v>
      </c>
      <c r="F318" s="38">
        <f t="shared" si="61"/>
        <v>255.51</v>
      </c>
      <c r="G318" s="37">
        <f t="shared" si="62"/>
        <v>0.56889242015893104</v>
      </c>
      <c r="H318" s="18">
        <f t="shared" si="63"/>
        <v>255.1</v>
      </c>
      <c r="I318" s="18">
        <f t="shared" si="64"/>
        <v>1.3157040888516114</v>
      </c>
      <c r="J318" s="18">
        <f t="shared" si="65"/>
        <v>254.46</v>
      </c>
      <c r="K318" s="18">
        <f t="shared" si="66"/>
        <v>0.48131882248703806</v>
      </c>
    </row>
    <row r="319" spans="2:11" x14ac:dyDescent="0.25">
      <c r="B319">
        <v>260000</v>
      </c>
      <c r="C319">
        <f t="shared" si="58"/>
        <v>260</v>
      </c>
      <c r="D319" s="18">
        <f t="shared" si="59"/>
        <v>257.53800000000001</v>
      </c>
      <c r="E319" s="18">
        <f t="shared" si="60"/>
        <v>0.82823834733728674</v>
      </c>
      <c r="F319" s="38">
        <f t="shared" si="61"/>
        <v>256.51</v>
      </c>
      <c r="G319" s="37">
        <f t="shared" si="62"/>
        <v>0.56779734230011758</v>
      </c>
      <c r="H319" s="18">
        <f t="shared" si="63"/>
        <v>256.10000000000002</v>
      </c>
      <c r="I319" s="18">
        <f t="shared" si="64"/>
        <v>1.3131714511060617</v>
      </c>
      <c r="J319" s="18">
        <f t="shared" si="65"/>
        <v>255.46</v>
      </c>
      <c r="K319" s="18">
        <f t="shared" si="66"/>
        <v>0.48039231763856699</v>
      </c>
    </row>
    <row r="320" spans="2:11" x14ac:dyDescent="0.25">
      <c r="B320">
        <v>261000</v>
      </c>
      <c r="C320">
        <f t="shared" si="58"/>
        <v>261</v>
      </c>
      <c r="D320" s="18">
        <f t="shared" si="59"/>
        <v>258.53800000000001</v>
      </c>
      <c r="E320" s="18">
        <f t="shared" si="60"/>
        <v>0.82665016112554468</v>
      </c>
      <c r="F320" s="38">
        <f t="shared" si="61"/>
        <v>257.51</v>
      </c>
      <c r="G320" s="37">
        <f t="shared" si="62"/>
        <v>0.56670856403598147</v>
      </c>
      <c r="H320" s="18">
        <f t="shared" si="63"/>
        <v>257.10000000000002</v>
      </c>
      <c r="I320" s="18">
        <f t="shared" si="64"/>
        <v>1.3106533827275511</v>
      </c>
      <c r="J320" s="18">
        <f t="shared" si="65"/>
        <v>256.45999999999998</v>
      </c>
      <c r="K320" s="18">
        <f t="shared" si="66"/>
        <v>0.47947114264400986</v>
      </c>
    </row>
    <row r="321" spans="2:11" x14ac:dyDescent="0.25">
      <c r="B321">
        <v>262000</v>
      </c>
      <c r="C321">
        <f t="shared" si="58"/>
        <v>262</v>
      </c>
      <c r="D321" s="18">
        <f t="shared" si="59"/>
        <v>259.53800000000001</v>
      </c>
      <c r="E321" s="18">
        <f t="shared" si="60"/>
        <v>0.82507107628132892</v>
      </c>
      <c r="F321" s="38">
        <f t="shared" si="61"/>
        <v>258.51</v>
      </c>
      <c r="G321" s="37">
        <f t="shared" si="62"/>
        <v>0.56562602519834548</v>
      </c>
      <c r="H321" s="18">
        <f t="shared" si="63"/>
        <v>258.10000000000002</v>
      </c>
      <c r="I321" s="18">
        <f t="shared" si="64"/>
        <v>1.3081497445623238</v>
      </c>
      <c r="J321" s="18">
        <f t="shared" si="65"/>
        <v>257.45999999999998</v>
      </c>
      <c r="K321" s="18">
        <f t="shared" si="66"/>
        <v>0.47855524659729887</v>
      </c>
    </row>
    <row r="322" spans="2:11" x14ac:dyDescent="0.25">
      <c r="B322">
        <v>263000</v>
      </c>
      <c r="C322">
        <f t="shared" si="58"/>
        <v>263</v>
      </c>
      <c r="D322" s="18">
        <f t="shared" si="59"/>
        <v>260.53800000000001</v>
      </c>
      <c r="E322" s="18">
        <f t="shared" si="60"/>
        <v>0.82350100620723865</v>
      </c>
      <c r="F322" s="38">
        <f t="shared" si="61"/>
        <v>259.51</v>
      </c>
      <c r="G322" s="37">
        <f t="shared" si="62"/>
        <v>0.56454966642051374</v>
      </c>
      <c r="H322" s="18">
        <f t="shared" si="63"/>
        <v>259.10000000000002</v>
      </c>
      <c r="I322" s="18">
        <f t="shared" si="64"/>
        <v>1.305660399310248</v>
      </c>
      <c r="J322" s="18">
        <f t="shared" si="65"/>
        <v>258.45999999999998</v>
      </c>
      <c r="K322" s="18">
        <f t="shared" si="66"/>
        <v>0.4776445792704696</v>
      </c>
    </row>
    <row r="323" spans="2:11" x14ac:dyDescent="0.25">
      <c r="B323">
        <v>264000</v>
      </c>
      <c r="C323">
        <f t="shared" si="58"/>
        <v>264</v>
      </c>
      <c r="D323" s="18">
        <f t="shared" si="59"/>
        <v>261.53800000000001</v>
      </c>
      <c r="E323" s="18">
        <f t="shared" si="60"/>
        <v>0.82193986545503583</v>
      </c>
      <c r="F323" s="38">
        <f t="shared" si="61"/>
        <v>260.51</v>
      </c>
      <c r="G323" s="37">
        <f t="shared" si="62"/>
        <v>0.56347942912359683</v>
      </c>
      <c r="H323" s="18">
        <f t="shared" si="63"/>
        <v>260.10000000000002</v>
      </c>
      <c r="I323" s="18">
        <f t="shared" si="64"/>
        <v>1.3031852114931883</v>
      </c>
      <c r="J323" s="18">
        <f t="shared" si="65"/>
        <v>259.45999999999998</v>
      </c>
      <c r="K323" s="18">
        <f t="shared" si="66"/>
        <v>0.47673909110209167</v>
      </c>
    </row>
    <row r="324" spans="2:11" x14ac:dyDescent="0.25">
      <c r="B324">
        <v>265000</v>
      </c>
      <c r="C324">
        <f t="shared" si="58"/>
        <v>265</v>
      </c>
      <c r="D324" s="18">
        <f t="shared" si="59"/>
        <v>262.53800000000001</v>
      </c>
      <c r="E324" s="18">
        <f t="shared" si="60"/>
        <v>0.82038756970611271</v>
      </c>
      <c r="F324" s="38">
        <f t="shared" si="61"/>
        <v>261.51</v>
      </c>
      <c r="G324" s="37">
        <f t="shared" si="62"/>
        <v>0.56241525550312155</v>
      </c>
      <c r="H324" s="18">
        <f t="shared" si="63"/>
        <v>261.10000000000002</v>
      </c>
      <c r="I324" s="18">
        <f t="shared" si="64"/>
        <v>1.3007240474240376</v>
      </c>
      <c r="J324" s="18">
        <f t="shared" si="65"/>
        <v>260.45999999999998</v>
      </c>
      <c r="K324" s="18">
        <f t="shared" si="66"/>
        <v>0.47583873318593983</v>
      </c>
    </row>
    <row r="325" spans="2:11" x14ac:dyDescent="0.25">
      <c r="B325">
        <v>266000</v>
      </c>
      <c r="C325">
        <f t="shared" si="58"/>
        <v>266</v>
      </c>
      <c r="D325" s="18">
        <f t="shared" si="59"/>
        <v>263.53800000000001</v>
      </c>
      <c r="E325" s="18">
        <f t="shared" si="60"/>
        <v>0.81884403575236353</v>
      </c>
      <c r="F325" s="38">
        <f t="shared" si="61"/>
        <v>262.51</v>
      </c>
      <c r="G325" s="37">
        <f t="shared" si="62"/>
        <v>0.56135708851591759</v>
      </c>
      <c r="H325" s="18">
        <f t="shared" si="63"/>
        <v>262.10000000000002</v>
      </c>
      <c r="I325" s="18">
        <f t="shared" si="64"/>
        <v>1.2982767751763897</v>
      </c>
      <c r="J325" s="18">
        <f t="shared" si="65"/>
        <v>261.45999999999998</v>
      </c>
      <c r="K325" s="18">
        <f t="shared" si="66"/>
        <v>0.47494345725989845</v>
      </c>
    </row>
    <row r="326" spans="2:11" x14ac:dyDescent="0.25">
      <c r="B326">
        <v>267000</v>
      </c>
      <c r="C326">
        <f t="shared" si="58"/>
        <v>267</v>
      </c>
      <c r="D326" s="18">
        <f t="shared" si="59"/>
        <v>264.53800000000001</v>
      </c>
      <c r="E326" s="18">
        <f t="shared" si="60"/>
        <v>0.81730918147745091</v>
      </c>
      <c r="F326" s="38">
        <f t="shared" si="61"/>
        <v>263.51</v>
      </c>
      <c r="G326" s="37">
        <f t="shared" si="62"/>
        <v>0.56030487186727396</v>
      </c>
      <c r="H326" s="18">
        <f t="shared" si="63"/>
        <v>263.10000000000002</v>
      </c>
      <c r="I326" s="18">
        <f t="shared" si="64"/>
        <v>1.2958432645548359</v>
      </c>
      <c r="J326" s="18">
        <f t="shared" si="65"/>
        <v>262.45999999999998</v>
      </c>
      <c r="K326" s="18">
        <f t="shared" si="66"/>
        <v>0.47405321569509623</v>
      </c>
    </row>
    <row r="327" spans="2:11" x14ac:dyDescent="0.25">
      <c r="B327">
        <v>268000</v>
      </c>
      <c r="C327">
        <f t="shared" si="58"/>
        <v>268</v>
      </c>
      <c r="D327" s="18">
        <f t="shared" si="59"/>
        <v>265.53800000000001</v>
      </c>
      <c r="E327" s="18">
        <f t="shared" si="60"/>
        <v>0.81578292583845635</v>
      </c>
      <c r="F327" s="38">
        <f t="shared" si="61"/>
        <v>264.51</v>
      </c>
      <c r="G327" s="37">
        <f t="shared" si="62"/>
        <v>0.55925854999836044</v>
      </c>
      <c r="H327" s="18">
        <f t="shared" si="63"/>
        <v>264.10000000000002</v>
      </c>
      <c r="I327" s="18">
        <f t="shared" si="64"/>
        <v>1.2934233870658729</v>
      </c>
      <c r="J327" s="18">
        <f t="shared" si="65"/>
        <v>263.45999999999998</v>
      </c>
      <c r="K327" s="18">
        <f t="shared" si="66"/>
        <v>0.47316796148526313</v>
      </c>
    </row>
    <row r="328" spans="2:11" x14ac:dyDescent="0.25">
      <c r="B328">
        <v>269000</v>
      </c>
      <c r="C328">
        <f t="shared" si="58"/>
        <v>269</v>
      </c>
      <c r="D328" s="18">
        <f t="shared" si="59"/>
        <v>266.53800000000001</v>
      </c>
      <c r="E328" s="18">
        <f t="shared" si="60"/>
        <v>0.81426518884790644</v>
      </c>
      <c r="F328" s="38">
        <f t="shared" si="61"/>
        <v>265.51</v>
      </c>
      <c r="G328" s="37">
        <f t="shared" si="62"/>
        <v>0.55821806807390562</v>
      </c>
      <c r="H328" s="18">
        <f t="shared" si="63"/>
        <v>265.10000000000002</v>
      </c>
      <c r="I328" s="18">
        <f t="shared" si="64"/>
        <v>1.2910170158894054</v>
      </c>
      <c r="J328" s="18">
        <f t="shared" si="65"/>
        <v>264.45999999999998</v>
      </c>
      <c r="K328" s="18">
        <f t="shared" si="66"/>
        <v>0.4722876482363052</v>
      </c>
    </row>
    <row r="329" spans="2:11" x14ac:dyDescent="0.25">
      <c r="B329">
        <v>270000</v>
      </c>
      <c r="C329">
        <f t="shared" si="58"/>
        <v>270</v>
      </c>
      <c r="D329" s="18">
        <f t="shared" si="59"/>
        <v>267.53800000000001</v>
      </c>
      <c r="E329" s="18">
        <f t="shared" si="60"/>
        <v>0.81275589155616657</v>
      </c>
      <c r="F329" s="38">
        <f t="shared" si="61"/>
        <v>266.51</v>
      </c>
      <c r="G329" s="37">
        <f t="shared" si="62"/>
        <v>0.55718337197012613</v>
      </c>
      <c r="H329" s="18">
        <f t="shared" si="63"/>
        <v>266.10000000000002</v>
      </c>
      <c r="I329" s="18">
        <f t="shared" si="64"/>
        <v>1.2886240258508297</v>
      </c>
      <c r="J329" s="18">
        <f t="shared" si="65"/>
        <v>265.45999999999998</v>
      </c>
      <c r="K329" s="18">
        <f t="shared" si="66"/>
        <v>0.47141223015609252</v>
      </c>
    </row>
    <row r="330" spans="2:11" x14ac:dyDescent="0.25">
      <c r="B330">
        <v>271000</v>
      </c>
      <c r="C330">
        <f t="shared" si="58"/>
        <v>271</v>
      </c>
      <c r="D330" s="18">
        <f t="shared" si="59"/>
        <v>268.53800000000001</v>
      </c>
      <c r="E330" s="18">
        <f t="shared" si="60"/>
        <v>0.81125495603419084</v>
      </c>
      <c r="F330" s="38">
        <f t="shared" si="61"/>
        <v>267.51</v>
      </c>
      <c r="G330" s="37">
        <f t="shared" si="62"/>
        <v>0.55615440826290163</v>
      </c>
      <c r="H330" s="18">
        <f t="shared" si="63"/>
        <v>267.10000000000002</v>
      </c>
      <c r="I330" s="18">
        <f t="shared" si="64"/>
        <v>1.2862442933936862</v>
      </c>
      <c r="J330" s="18">
        <f t="shared" si="65"/>
        <v>266.45999999999998</v>
      </c>
      <c r="K330" s="18">
        <f t="shared" si="66"/>
        <v>0.47054166204445402</v>
      </c>
    </row>
    <row r="331" spans="2:11" x14ac:dyDescent="0.25">
      <c r="B331">
        <v>272000</v>
      </c>
      <c r="C331">
        <f t="shared" si="58"/>
        <v>272</v>
      </c>
      <c r="D331" s="18">
        <f t="shared" si="59"/>
        <v>269.53800000000001</v>
      </c>
      <c r="E331" s="18">
        <f t="shared" si="60"/>
        <v>0.80976230535662164</v>
      </c>
      <c r="F331" s="38">
        <f t="shared" si="61"/>
        <v>268.51</v>
      </c>
      <c r="G331" s="37">
        <f t="shared" si="62"/>
        <v>0.5551311242161886</v>
      </c>
      <c r="H331" s="18">
        <f t="shared" si="63"/>
        <v>268.10000000000002</v>
      </c>
      <c r="I331" s="18">
        <f t="shared" si="64"/>
        <v>1.2838776965528618</v>
      </c>
      <c r="J331" s="18">
        <f t="shared" si="65"/>
        <v>267.45999999999998</v>
      </c>
      <c r="K331" s="18">
        <f t="shared" si="66"/>
        <v>0.46967589928337505</v>
      </c>
    </row>
    <row r="332" spans="2:11" x14ac:dyDescent="0.25">
      <c r="B332">
        <v>273000</v>
      </c>
      <c r="C332">
        <f t="shared" si="58"/>
        <v>273</v>
      </c>
      <c r="D332" s="18">
        <f t="shared" si="59"/>
        <v>270.53800000000001</v>
      </c>
      <c r="E332" s="18">
        <f t="shared" si="60"/>
        <v>0.80827786358523068</v>
      </c>
      <c r="F332" s="38">
        <f t="shared" si="61"/>
        <v>269.51</v>
      </c>
      <c r="G332" s="37">
        <f t="shared" si="62"/>
        <v>0.55411346777066806</v>
      </c>
      <c r="H332" s="18">
        <f t="shared" si="63"/>
        <v>269.10000000000002</v>
      </c>
      <c r="I332" s="18">
        <f t="shared" si="64"/>
        <v>1.281524114928337</v>
      </c>
      <c r="J332" s="18">
        <f t="shared" si="65"/>
        <v>268.45999999999998</v>
      </c>
      <c r="K332" s="18">
        <f t="shared" si="66"/>
        <v>0.46881489782739244</v>
      </c>
    </row>
    <row r="333" spans="2:11" x14ac:dyDescent="0.25">
      <c r="B333">
        <v>274000</v>
      </c>
      <c r="C333">
        <f t="shared" si="58"/>
        <v>274</v>
      </c>
      <c r="D333" s="18">
        <f t="shared" si="59"/>
        <v>271.53800000000001</v>
      </c>
      <c r="E333" s="18">
        <f t="shared" si="60"/>
        <v>0.80680155575269152</v>
      </c>
      <c r="F333" s="38">
        <f t="shared" si="61"/>
        <v>270.51</v>
      </c>
      <c r="G333" s="37">
        <f t="shared" si="62"/>
        <v>0.55310138753262128</v>
      </c>
      <c r="H333" s="18">
        <f t="shared" si="63"/>
        <v>270.10000000000002</v>
      </c>
      <c r="I333" s="18">
        <f t="shared" si="64"/>
        <v>1.279183429659456</v>
      </c>
      <c r="J333" s="18">
        <f t="shared" si="65"/>
        <v>269.45999999999998</v>
      </c>
      <c r="K333" s="18">
        <f t="shared" si="66"/>
        <v>0.46795861419418294</v>
      </c>
    </row>
    <row r="334" spans="2:11" x14ac:dyDescent="0.25">
      <c r="B334">
        <v>275000</v>
      </c>
      <c r="C334">
        <f t="shared" si="58"/>
        <v>275</v>
      </c>
      <c r="D334" s="18">
        <f t="shared" si="59"/>
        <v>272.53800000000001</v>
      </c>
      <c r="E334" s="18">
        <f t="shared" si="60"/>
        <v>0.80533330784667823</v>
      </c>
      <c r="F334" s="38">
        <f t="shared" si="61"/>
        <v>271.51</v>
      </c>
      <c r="G334" s="37">
        <f t="shared" si="62"/>
        <v>0.5520948327630284</v>
      </c>
      <c r="H334" s="18">
        <f t="shared" si="63"/>
        <v>271.10000000000002</v>
      </c>
      <c r="I334" s="18">
        <f t="shared" si="64"/>
        <v>1.2768555233997163</v>
      </c>
      <c r="J334" s="18">
        <f t="shared" si="65"/>
        <v>270.45999999999998</v>
      </c>
      <c r="K334" s="18">
        <f t="shared" si="66"/>
        <v>0.46710700545533951</v>
      </c>
    </row>
    <row r="335" spans="2:11" x14ac:dyDescent="0.25">
      <c r="B335">
        <v>276000</v>
      </c>
      <c r="C335">
        <f t="shared" si="58"/>
        <v>276</v>
      </c>
      <c r="D335" s="18">
        <f t="shared" si="59"/>
        <v>273.53800000000001</v>
      </c>
      <c r="E335" s="18">
        <f t="shared" si="60"/>
        <v>0.80387304679428007</v>
      </c>
      <c r="F335" s="38">
        <f t="shared" si="61"/>
        <v>272.51</v>
      </c>
      <c r="G335" s="37">
        <f t="shared" si="62"/>
        <v>0.55109375336688404</v>
      </c>
      <c r="H335" s="18">
        <f t="shared" si="63"/>
        <v>272.10000000000002</v>
      </c>
      <c r="I335" s="18">
        <f t="shared" si="64"/>
        <v>1.2745402802920576</v>
      </c>
      <c r="J335" s="18">
        <f t="shared" si="65"/>
        <v>271.45999999999998</v>
      </c>
      <c r="K335" s="18">
        <f t="shared" si="66"/>
        <v>0.46626002922733201</v>
      </c>
    </row>
    <row r="336" spans="2:11" x14ac:dyDescent="0.25">
      <c r="B336">
        <v>277000</v>
      </c>
      <c r="C336">
        <f t="shared" si="58"/>
        <v>277</v>
      </c>
      <c r="D336" s="18">
        <f t="shared" si="59"/>
        <v>274.53800000000001</v>
      </c>
      <c r="E336" s="18">
        <f t="shared" si="60"/>
        <v>0.80242070044672642</v>
      </c>
      <c r="F336" s="38">
        <f t="shared" si="61"/>
        <v>273.51</v>
      </c>
      <c r="G336" s="37">
        <f t="shared" si="62"/>
        <v>0.5500980998827254</v>
      </c>
      <c r="H336" s="18">
        <f t="shared" si="63"/>
        <v>273.10000000000002</v>
      </c>
      <c r="I336" s="18">
        <f t="shared" si="64"/>
        <v>1.2722375859446429</v>
      </c>
      <c r="J336" s="18">
        <f t="shared" si="65"/>
        <v>272.45999999999998</v>
      </c>
      <c r="K336" s="18">
        <f t="shared" si="66"/>
        <v>0.46541764366264732</v>
      </c>
    </row>
    <row r="337" spans="2:11" x14ac:dyDescent="0.25">
      <c r="B337">
        <v>278000</v>
      </c>
      <c r="C337">
        <f t="shared" si="58"/>
        <v>278</v>
      </c>
      <c r="D337" s="18">
        <f t="shared" si="59"/>
        <v>275.53800000000001</v>
      </c>
      <c r="E337" s="18">
        <f t="shared" si="60"/>
        <v>0.80097619756441463</v>
      </c>
      <c r="F337" s="38">
        <f t="shared" si="61"/>
        <v>274.51</v>
      </c>
      <c r="G337" s="37">
        <f t="shared" si="62"/>
        <v>0.54910782347236797</v>
      </c>
      <c r="H337" s="18">
        <f t="shared" si="63"/>
        <v>274.10000000000002</v>
      </c>
      <c r="I337" s="18">
        <f t="shared" si="64"/>
        <v>1.2699473274071209</v>
      </c>
      <c r="J337" s="18">
        <f t="shared" si="65"/>
        <v>273.45999999999998</v>
      </c>
      <c r="K337" s="18">
        <f t="shared" si="66"/>
        <v>0.46457980744110516</v>
      </c>
    </row>
    <row r="338" spans="2:11" x14ac:dyDescent="0.25">
      <c r="B338">
        <v>279000</v>
      </c>
      <c r="C338">
        <f t="shared" si="58"/>
        <v>279</v>
      </c>
      <c r="D338" s="18">
        <f t="shared" si="59"/>
        <v>276.53800000000001</v>
      </c>
      <c r="E338" s="18">
        <f t="shared" si="60"/>
        <v>0.79953946780223217</v>
      </c>
      <c r="F338" s="38">
        <f t="shared" si="61"/>
        <v>275.51</v>
      </c>
      <c r="G338" s="37">
        <f t="shared" si="62"/>
        <v>0.54812287591084374</v>
      </c>
      <c r="H338" s="18">
        <f t="shared" si="63"/>
        <v>275.10000000000002</v>
      </c>
      <c r="I338" s="18">
        <f t="shared" si="64"/>
        <v>1.2676693931473539</v>
      </c>
      <c r="J338" s="18">
        <f t="shared" si="65"/>
        <v>274.45999999999998</v>
      </c>
      <c r="K338" s="18">
        <f t="shared" si="66"/>
        <v>0.46374647976134487</v>
      </c>
    </row>
    <row r="339" spans="2:11" x14ac:dyDescent="0.25">
      <c r="B339">
        <v>280000</v>
      </c>
      <c r="C339">
        <f t="shared" ref="C339:C402" si="67">B339/$A$52</f>
        <v>280</v>
      </c>
      <c r="D339" s="18">
        <f t="shared" ref="D339:D402" si="68">C339-$E$49</f>
        <v>277.53800000000001</v>
      </c>
      <c r="E339" s="18">
        <f t="shared" ref="E339:E402" si="69">SQRT(2*$E$50/$B339)/$A$52</f>
        <v>0.79811044169516854</v>
      </c>
      <c r="F339" s="38">
        <f t="shared" ref="F339:F402" si="70">C339-$G$49</f>
        <v>276.51</v>
      </c>
      <c r="G339" s="37">
        <f t="shared" ref="G339:G402" si="71">SQRT(2*$G$50/B339)/$A$52</f>
        <v>0.54714320957653706</v>
      </c>
      <c r="H339" s="18">
        <f t="shared" ref="H339:H402" si="72">C339-$I$49</f>
        <v>276.10000000000002</v>
      </c>
      <c r="I339" s="18">
        <f t="shared" ref="I339:I402" si="73">SQRT(2*$I$50/$B339)/$A$52</f>
        <v>1.2654036730286053</v>
      </c>
      <c r="J339" s="18">
        <f t="shared" ref="J339:J402" si="74">C339-$K$49</f>
        <v>275.45999999999998</v>
      </c>
      <c r="K339" s="18">
        <f t="shared" ref="K339:K402" si="75">SQRT(2*$K$50/$B339)/$A$52</f>
        <v>0.46291762033247957</v>
      </c>
    </row>
    <row r="340" spans="2:11" x14ac:dyDescent="0.25">
      <c r="B340">
        <v>281000</v>
      </c>
      <c r="C340">
        <f t="shared" si="67"/>
        <v>281</v>
      </c>
      <c r="D340" s="18">
        <f t="shared" si="68"/>
        <v>278.53800000000001</v>
      </c>
      <c r="E340" s="18">
        <f t="shared" si="69"/>
        <v>0.79668905064420847</v>
      </c>
      <c r="F340" s="38">
        <f t="shared" si="70"/>
        <v>277.51</v>
      </c>
      <c r="G340" s="37">
        <f t="shared" si="71"/>
        <v>0.54616877744151326</v>
      </c>
      <c r="H340" s="18">
        <f t="shared" si="72"/>
        <v>277.10000000000002</v>
      </c>
      <c r="I340" s="18">
        <f t="shared" si="73"/>
        <v>1.2631500582871733</v>
      </c>
      <c r="J340" s="18">
        <f t="shared" si="74"/>
        <v>276.45999999999998</v>
      </c>
      <c r="K340" s="18">
        <f t="shared" si="75"/>
        <v>0.46209318936591454</v>
      </c>
    </row>
    <row r="341" spans="2:11" x14ac:dyDescent="0.25">
      <c r="B341">
        <v>282000</v>
      </c>
      <c r="C341">
        <f t="shared" si="67"/>
        <v>282</v>
      </c>
      <c r="D341" s="18">
        <f t="shared" si="68"/>
        <v>279.53800000000001</v>
      </c>
      <c r="E341" s="18">
        <f t="shared" si="69"/>
        <v>0.79527522690249985</v>
      </c>
      <c r="F341" s="38">
        <f t="shared" si="70"/>
        <v>278.51</v>
      </c>
      <c r="G341" s="37">
        <f t="shared" si="71"/>
        <v>0.54519953306203761</v>
      </c>
      <c r="H341" s="18">
        <f t="shared" si="72"/>
        <v>278.10000000000002</v>
      </c>
      <c r="I341" s="18">
        <f t="shared" si="73"/>
        <v>1.2609084415104612</v>
      </c>
      <c r="J341" s="18">
        <f t="shared" si="74"/>
        <v>277.45999999999998</v>
      </c>
      <c r="K341" s="18">
        <f t="shared" si="75"/>
        <v>0.4612731475673244</v>
      </c>
    </row>
    <row r="342" spans="2:11" x14ac:dyDescent="0.25">
      <c r="B342">
        <v>283000</v>
      </c>
      <c r="C342">
        <f t="shared" si="67"/>
        <v>283</v>
      </c>
      <c r="D342" s="18">
        <f t="shared" si="68"/>
        <v>280.53800000000001</v>
      </c>
      <c r="E342" s="18">
        <f t="shared" si="69"/>
        <v>0.79386890356179263</v>
      </c>
      <c r="F342" s="38">
        <f t="shared" si="70"/>
        <v>279.51</v>
      </c>
      <c r="G342" s="37">
        <f t="shared" si="71"/>
        <v>0.54423543056927648</v>
      </c>
      <c r="H342" s="18">
        <f t="shared" si="72"/>
        <v>279.10000000000002</v>
      </c>
      <c r="I342" s="18">
        <f t="shared" si="73"/>
        <v>1.2586787166154743</v>
      </c>
      <c r="J342" s="18">
        <f t="shared" si="74"/>
        <v>278.45999999999998</v>
      </c>
      <c r="K342" s="18">
        <f t="shared" si="75"/>
        <v>0.4604574561287868</v>
      </c>
    </row>
    <row r="343" spans="2:11" x14ac:dyDescent="0.25">
      <c r="B343">
        <v>284000</v>
      </c>
      <c r="C343">
        <f t="shared" si="67"/>
        <v>284</v>
      </c>
      <c r="D343" s="18">
        <f t="shared" si="68"/>
        <v>281.53800000000001</v>
      </c>
      <c r="E343" s="18">
        <f t="shared" si="69"/>
        <v>0.79247001453913823</v>
      </c>
      <c r="F343" s="38">
        <f t="shared" si="70"/>
        <v>280.51</v>
      </c>
      <c r="G343" s="37">
        <f t="shared" si="71"/>
        <v>0.543276424660181</v>
      </c>
      <c r="H343" s="18">
        <f t="shared" si="72"/>
        <v>280.10000000000002</v>
      </c>
      <c r="I343" s="18">
        <f t="shared" si="73"/>
        <v>1.2564607788277333</v>
      </c>
      <c r="J343" s="18">
        <f t="shared" si="74"/>
        <v>279.45999999999998</v>
      </c>
      <c r="K343" s="18">
        <f t="shared" si="75"/>
        <v>0.45964607672106855</v>
      </c>
    </row>
    <row r="344" spans="2:11" x14ac:dyDescent="0.25">
      <c r="B344">
        <v>285000</v>
      </c>
      <c r="C344">
        <f t="shared" si="67"/>
        <v>285</v>
      </c>
      <c r="D344" s="18">
        <f t="shared" si="68"/>
        <v>282.53800000000001</v>
      </c>
      <c r="E344" s="18">
        <f t="shared" si="69"/>
        <v>0.7910784945638476</v>
      </c>
      <c r="F344" s="38">
        <f t="shared" si="70"/>
        <v>281.51</v>
      </c>
      <c r="G344" s="37">
        <f t="shared" si="71"/>
        <v>0.54232247058854488</v>
      </c>
      <c r="H344" s="18">
        <f t="shared" si="72"/>
        <v>281.10000000000002</v>
      </c>
      <c r="I344" s="18">
        <f t="shared" si="73"/>
        <v>1.2542545246605967</v>
      </c>
      <c r="J344" s="18">
        <f t="shared" si="74"/>
        <v>280.45999999999998</v>
      </c>
      <c r="K344" s="18">
        <f t="shared" si="75"/>
        <v>0.45883897148606062</v>
      </c>
    </row>
    <row r="345" spans="2:11" x14ac:dyDescent="0.25">
      <c r="B345">
        <v>286000</v>
      </c>
      <c r="C345">
        <f t="shared" si="67"/>
        <v>286</v>
      </c>
      <c r="D345" s="18">
        <f t="shared" si="68"/>
        <v>283.53800000000001</v>
      </c>
      <c r="E345" s="18">
        <f t="shared" si="69"/>
        <v>0.7896942791646997</v>
      </c>
      <c r="F345" s="38">
        <f t="shared" si="70"/>
        <v>282.51</v>
      </c>
      <c r="G345" s="37">
        <f t="shared" si="71"/>
        <v>0.54137352415623607</v>
      </c>
      <c r="H345" s="18">
        <f t="shared" si="72"/>
        <v>282.10000000000002</v>
      </c>
      <c r="I345" s="18">
        <f t="shared" si="73"/>
        <v>1.2520598518949773</v>
      </c>
      <c r="J345" s="18">
        <f t="shared" si="74"/>
        <v>281.45999999999998</v>
      </c>
      <c r="K345" s="18">
        <f t="shared" si="75"/>
        <v>0.45803610302935915</v>
      </c>
    </row>
    <row r="346" spans="2:11" x14ac:dyDescent="0.25">
      <c r="B346">
        <v>287000</v>
      </c>
      <c r="C346">
        <f t="shared" si="67"/>
        <v>287</v>
      </c>
      <c r="D346" s="18">
        <f t="shared" si="68"/>
        <v>284.53800000000001</v>
      </c>
      <c r="E346" s="18">
        <f t="shared" si="69"/>
        <v>0.78831730465739469</v>
      </c>
      <c r="F346" s="38">
        <f t="shared" si="70"/>
        <v>283.51</v>
      </c>
      <c r="G346" s="37">
        <f t="shared" si="71"/>
        <v>0.54042954170459467</v>
      </c>
      <c r="H346" s="18">
        <f t="shared" si="72"/>
        <v>283.10000000000002</v>
      </c>
      <c r="I346" s="18">
        <f t="shared" si="73"/>
        <v>1.2498766595594537</v>
      </c>
      <c r="J346" s="18">
        <f t="shared" si="74"/>
        <v>282.45999999999998</v>
      </c>
      <c r="K346" s="18">
        <f t="shared" si="75"/>
        <v>0.45723743441298792</v>
      </c>
    </row>
    <row r="347" spans="2:11" x14ac:dyDescent="0.25">
      <c r="B347">
        <v>288000</v>
      </c>
      <c r="C347">
        <f t="shared" si="67"/>
        <v>288</v>
      </c>
      <c r="D347" s="18">
        <f t="shared" si="68"/>
        <v>285.53800000000001</v>
      </c>
      <c r="E347" s="18">
        <f t="shared" si="69"/>
        <v>0.78694750813224867</v>
      </c>
      <c r="F347" s="38">
        <f t="shared" si="70"/>
        <v>284.51</v>
      </c>
      <c r="G347" s="37">
        <f t="shared" si="71"/>
        <v>0.53949048010599776</v>
      </c>
      <c r="H347" s="18">
        <f t="shared" si="72"/>
        <v>284.10000000000002</v>
      </c>
      <c r="I347" s="18">
        <f t="shared" si="73"/>
        <v>1.2477048479107549</v>
      </c>
      <c r="J347" s="18">
        <f t="shared" si="74"/>
        <v>283.45999999999998</v>
      </c>
      <c r="K347" s="18">
        <f t="shared" si="75"/>
        <v>0.45644292914826107</v>
      </c>
    </row>
    <row r="348" spans="2:11" x14ac:dyDescent="0.25">
      <c r="B348">
        <v>289000</v>
      </c>
      <c r="C348">
        <f t="shared" si="67"/>
        <v>289</v>
      </c>
      <c r="D348" s="18">
        <f t="shared" si="68"/>
        <v>286.53800000000001</v>
      </c>
      <c r="E348" s="18">
        <f t="shared" si="69"/>
        <v>0.78558482744212066</v>
      </c>
      <c r="F348" s="38">
        <f t="shared" si="70"/>
        <v>285.51</v>
      </c>
      <c r="G348" s="37">
        <f t="shared" si="71"/>
        <v>0.53855629675558203</v>
      </c>
      <c r="H348" s="18">
        <f t="shared" si="72"/>
        <v>285.10000000000002</v>
      </c>
      <c r="I348" s="18">
        <f t="shared" si="73"/>
        <v>1.2455443184146231</v>
      </c>
      <c r="J348" s="18">
        <f t="shared" si="74"/>
        <v>284.45999999999998</v>
      </c>
      <c r="K348" s="18">
        <f t="shared" si="75"/>
        <v>0.45565255118878062</v>
      </c>
    </row>
    <row r="349" spans="2:11" x14ac:dyDescent="0.25">
      <c r="B349">
        <v>290000</v>
      </c>
      <c r="C349">
        <f t="shared" si="67"/>
        <v>290</v>
      </c>
      <c r="D349" s="18">
        <f t="shared" si="68"/>
        <v>287.53800000000001</v>
      </c>
      <c r="E349" s="18">
        <f t="shared" si="69"/>
        <v>0.78422920119057027</v>
      </c>
      <c r="F349" s="38">
        <f t="shared" si="70"/>
        <v>286.51</v>
      </c>
      <c r="G349" s="37">
        <f t="shared" si="71"/>
        <v>0.53762694956312573</v>
      </c>
      <c r="H349" s="18">
        <f t="shared" si="72"/>
        <v>286.10000000000002</v>
      </c>
      <c r="I349" s="18">
        <f t="shared" si="73"/>
        <v>1.2433949737270356</v>
      </c>
      <c r="J349" s="18">
        <f t="shared" si="74"/>
        <v>285.45999999999998</v>
      </c>
      <c r="K349" s="18">
        <f t="shared" si="75"/>
        <v>0.45486626492356763</v>
      </c>
    </row>
    <row r="350" spans="2:11" x14ac:dyDescent="0.25">
      <c r="B350">
        <v>291000</v>
      </c>
      <c r="C350">
        <f t="shared" si="67"/>
        <v>291</v>
      </c>
      <c r="D350" s="18">
        <f t="shared" si="68"/>
        <v>288.53800000000001</v>
      </c>
      <c r="E350" s="18">
        <f t="shared" si="69"/>
        <v>0.78288056872023915</v>
      </c>
      <c r="F350" s="38">
        <f t="shared" si="70"/>
        <v>287.51</v>
      </c>
      <c r="G350" s="37">
        <f t="shared" si="71"/>
        <v>0.53670239694508348</v>
      </c>
      <c r="H350" s="18">
        <f t="shared" si="72"/>
        <v>287.10000000000002</v>
      </c>
      <c r="I350" s="18">
        <f t="shared" si="73"/>
        <v>1.2412567176757827</v>
      </c>
      <c r="J350" s="18">
        <f t="shared" si="74"/>
        <v>286.45999999999998</v>
      </c>
      <c r="K350" s="18">
        <f t="shared" si="75"/>
        <v>0.45408403517032347</v>
      </c>
    </row>
    <row r="351" spans="2:11" x14ac:dyDescent="0.25">
      <c r="B351">
        <v>292000</v>
      </c>
      <c r="C351">
        <f t="shared" si="67"/>
        <v>292</v>
      </c>
      <c r="D351" s="18">
        <f t="shared" si="68"/>
        <v>289.53800000000001</v>
      </c>
      <c r="E351" s="18">
        <f t="shared" si="69"/>
        <v>0.78153887010145062</v>
      </c>
      <c r="F351" s="38">
        <f t="shared" si="70"/>
        <v>288.51</v>
      </c>
      <c r="G351" s="37">
        <f t="shared" si="71"/>
        <v>0.53578259781677096</v>
      </c>
      <c r="H351" s="18">
        <f t="shared" si="72"/>
        <v>288.10000000000002</v>
      </c>
      <c r="I351" s="18">
        <f t="shared" si="73"/>
        <v>1.239129455242395</v>
      </c>
      <c r="J351" s="18">
        <f t="shared" si="74"/>
        <v>287.45999999999998</v>
      </c>
      <c r="K351" s="18">
        <f t="shared" si="75"/>
        <v>0.45330582716881707</v>
      </c>
    </row>
    <row r="352" spans="2:11" x14ac:dyDescent="0.25">
      <c r="B352">
        <v>293000</v>
      </c>
      <c r="C352">
        <f t="shared" si="67"/>
        <v>293</v>
      </c>
      <c r="D352" s="18">
        <f t="shared" si="68"/>
        <v>290.53800000000001</v>
      </c>
      <c r="E352" s="18">
        <f t="shared" si="69"/>
        <v>0.78020404612102445</v>
      </c>
      <c r="F352" s="38">
        <f t="shared" si="70"/>
        <v>289.51</v>
      </c>
      <c r="G352" s="37">
        <f t="shared" si="71"/>
        <v>0.53486751158469648</v>
      </c>
      <c r="H352" s="18">
        <f t="shared" si="72"/>
        <v>289.10000000000002</v>
      </c>
      <c r="I352" s="18">
        <f t="shared" si="73"/>
        <v>1.2370130925444081</v>
      </c>
      <c r="J352" s="18">
        <f t="shared" si="74"/>
        <v>288.45999999999998</v>
      </c>
      <c r="K352" s="18">
        <f t="shared" si="75"/>
        <v>0.45253160657439773</v>
      </c>
    </row>
    <row r="353" spans="2:11" x14ac:dyDescent="0.25">
      <c r="B353">
        <v>294000</v>
      </c>
      <c r="C353">
        <f t="shared" si="67"/>
        <v>294</v>
      </c>
      <c r="D353" s="18">
        <f t="shared" si="68"/>
        <v>291.53800000000001</v>
      </c>
      <c r="E353" s="18">
        <f t="shared" si="69"/>
        <v>0.77887603827130114</v>
      </c>
      <c r="F353" s="38">
        <f t="shared" si="70"/>
        <v>290.51</v>
      </c>
      <c r="G353" s="37">
        <f t="shared" si="71"/>
        <v>0.53395709813903702</v>
      </c>
      <c r="H353" s="18">
        <f t="shared" si="72"/>
        <v>290.10000000000002</v>
      </c>
      <c r="I353" s="18">
        <f t="shared" si="73"/>
        <v>1.2349075368179578</v>
      </c>
      <c r="J353" s="18">
        <f t="shared" si="74"/>
        <v>289.45999999999998</v>
      </c>
      <c r="K353" s="18">
        <f t="shared" si="75"/>
        <v>0.45176133945162822</v>
      </c>
    </row>
    <row r="354" spans="2:11" x14ac:dyDescent="0.25">
      <c r="B354">
        <v>295000</v>
      </c>
      <c r="C354">
        <f t="shared" si="67"/>
        <v>295</v>
      </c>
      <c r="D354" s="18">
        <f t="shared" si="68"/>
        <v>292.53800000000001</v>
      </c>
      <c r="E354" s="18">
        <f t="shared" si="69"/>
        <v>0.77755478873936945</v>
      </c>
      <c r="F354" s="38">
        <f t="shared" si="70"/>
        <v>291.51</v>
      </c>
      <c r="G354" s="37">
        <f t="shared" si="71"/>
        <v>0.53305131784625304</v>
      </c>
      <c r="H354" s="18">
        <f t="shared" si="72"/>
        <v>291.10000000000002</v>
      </c>
      <c r="I354" s="18">
        <f t="shared" si="73"/>
        <v>1.232812696400706</v>
      </c>
      <c r="J354" s="18">
        <f t="shared" si="74"/>
        <v>290.45999999999998</v>
      </c>
      <c r="K354" s="18">
        <f t="shared" si="75"/>
        <v>0.4509949922680378</v>
      </c>
    </row>
    <row r="355" spans="2:11" x14ac:dyDescent="0.25">
      <c r="B355">
        <v>296000</v>
      </c>
      <c r="C355">
        <f t="shared" si="67"/>
        <v>296</v>
      </c>
      <c r="D355" s="18">
        <f t="shared" si="68"/>
        <v>293.53800000000001</v>
      </c>
      <c r="E355" s="18">
        <f t="shared" si="69"/>
        <v>0.77624024039649653</v>
      </c>
      <c r="F355" s="38">
        <f t="shared" si="70"/>
        <v>292.51</v>
      </c>
      <c r="G355" s="37">
        <f t="shared" si="71"/>
        <v>0.53215013154184221</v>
      </c>
      <c r="H355" s="18">
        <f t="shared" si="72"/>
        <v>292.10000000000002</v>
      </c>
      <c r="I355" s="18">
        <f t="shared" si="73"/>
        <v>1.2307284807150778</v>
      </c>
      <c r="J355" s="18">
        <f t="shared" si="74"/>
        <v>291.45999999999998</v>
      </c>
      <c r="K355" s="18">
        <f t="shared" si="75"/>
        <v>0.45023253188799039</v>
      </c>
    </row>
    <row r="356" spans="2:11" x14ac:dyDescent="0.25">
      <c r="B356">
        <v>297000</v>
      </c>
      <c r="C356">
        <f t="shared" si="67"/>
        <v>297</v>
      </c>
      <c r="D356" s="18">
        <f t="shared" si="68"/>
        <v>294.53800000000001</v>
      </c>
      <c r="E356" s="18">
        <f t="shared" si="69"/>
        <v>0.77493233678775242</v>
      </c>
      <c r="F356" s="38">
        <f t="shared" si="70"/>
        <v>293.51</v>
      </c>
      <c r="G356" s="37">
        <f t="shared" si="71"/>
        <v>0.53125350052322651</v>
      </c>
      <c r="H356" s="18">
        <f t="shared" si="72"/>
        <v>293.10000000000002</v>
      </c>
      <c r="I356" s="18">
        <f t="shared" si="73"/>
        <v>1.2286548002518112</v>
      </c>
      <c r="J356" s="18">
        <f t="shared" si="74"/>
        <v>292.45999999999998</v>
      </c>
      <c r="K356" s="18">
        <f t="shared" si="75"/>
        <v>0.44947392556666704</v>
      </c>
    </row>
    <row r="357" spans="2:11" x14ac:dyDescent="0.25">
      <c r="B357">
        <v>298000</v>
      </c>
      <c r="C357">
        <f t="shared" si="67"/>
        <v>298</v>
      </c>
      <c r="D357" s="18">
        <f t="shared" si="68"/>
        <v>295.53800000000001</v>
      </c>
      <c r="E357" s="18">
        <f t="shared" si="69"/>
        <v>0.77363102212182633</v>
      </c>
      <c r="F357" s="38">
        <f t="shared" si="70"/>
        <v>294.51</v>
      </c>
      <c r="G357" s="37">
        <f t="shared" si="71"/>
        <v>0.53036138654277087</v>
      </c>
      <c r="H357" s="18">
        <f t="shared" si="72"/>
        <v>294.10000000000002</v>
      </c>
      <c r="I357" s="18">
        <f t="shared" si="73"/>
        <v>1.2265915665538141</v>
      </c>
      <c r="J357" s="18">
        <f t="shared" si="74"/>
        <v>293.45999999999998</v>
      </c>
      <c r="K357" s="18">
        <f t="shared" si="75"/>
        <v>0.44871914094415943</v>
      </c>
    </row>
    <row r="358" spans="2:11" x14ac:dyDescent="0.25">
      <c r="B358">
        <v>299000</v>
      </c>
      <c r="C358">
        <f t="shared" si="67"/>
        <v>299</v>
      </c>
      <c r="D358" s="18">
        <f t="shared" si="68"/>
        <v>296.53800000000001</v>
      </c>
      <c r="E358" s="18">
        <f t="shared" si="69"/>
        <v>0.77233624126103095</v>
      </c>
      <c r="F358" s="38">
        <f t="shared" si="70"/>
        <v>295.51</v>
      </c>
      <c r="G358" s="37">
        <f t="shared" si="71"/>
        <v>0.52947375180093093</v>
      </c>
      <c r="H358" s="18">
        <f t="shared" si="72"/>
        <v>295.10000000000002</v>
      </c>
      <c r="I358" s="18">
        <f t="shared" si="73"/>
        <v>1.2245386922003128</v>
      </c>
      <c r="J358" s="18">
        <f t="shared" si="74"/>
        <v>294.45999999999998</v>
      </c>
      <c r="K358" s="18">
        <f t="shared" si="75"/>
        <v>0.44796814603967183</v>
      </c>
    </row>
    <row r="359" spans="2:11" x14ac:dyDescent="0.25">
      <c r="B359">
        <v>300000</v>
      </c>
      <c r="C359">
        <f t="shared" si="67"/>
        <v>300</v>
      </c>
      <c r="D359" s="18">
        <f t="shared" si="68"/>
        <v>297.53800000000001</v>
      </c>
      <c r="E359" s="18">
        <f t="shared" si="69"/>
        <v>0.77104793971148988</v>
      </c>
      <c r="F359" s="38">
        <f t="shared" si="70"/>
        <v>296.51</v>
      </c>
      <c r="G359" s="37">
        <f t="shared" si="71"/>
        <v>0.52859055893952556</v>
      </c>
      <c r="H359" s="18">
        <f t="shared" si="72"/>
        <v>296.10000000000002</v>
      </c>
      <c r="I359" s="18">
        <f t="shared" si="73"/>
        <v>1.2224960907912956</v>
      </c>
      <c r="J359" s="18">
        <f t="shared" si="74"/>
        <v>295.45999999999998</v>
      </c>
      <c r="K359" s="18">
        <f t="shared" si="75"/>
        <v>0.44722090924582969</v>
      </c>
    </row>
    <row r="360" spans="2:11" x14ac:dyDescent="0.25">
      <c r="B360">
        <v>301000</v>
      </c>
      <c r="C360">
        <f t="shared" si="67"/>
        <v>301</v>
      </c>
      <c r="D360" s="18">
        <f t="shared" si="68"/>
        <v>298.53800000000001</v>
      </c>
      <c r="E360" s="18">
        <f t="shared" si="69"/>
        <v>0.76976606361350453</v>
      </c>
      <c r="F360" s="38">
        <f t="shared" si="70"/>
        <v>297.51</v>
      </c>
      <c r="G360" s="37">
        <f t="shared" si="71"/>
        <v>0.52771177103513289</v>
      </c>
      <c r="H360" s="18">
        <f t="shared" si="72"/>
        <v>297.10000000000002</v>
      </c>
      <c r="I360" s="18">
        <f t="shared" si="73"/>
        <v>1.2204636769322401</v>
      </c>
      <c r="J360" s="18">
        <f t="shared" si="74"/>
        <v>296.45999999999998</v>
      </c>
      <c r="K360" s="18">
        <f t="shared" si="75"/>
        <v>0.44647739932309266</v>
      </c>
    </row>
    <row r="361" spans="2:11" x14ac:dyDescent="0.25">
      <c r="B361">
        <v>302000</v>
      </c>
      <c r="C361">
        <f t="shared" si="67"/>
        <v>302</v>
      </c>
      <c r="D361" s="18">
        <f t="shared" si="68"/>
        <v>299.53800000000001</v>
      </c>
      <c r="E361" s="18">
        <f t="shared" si="69"/>
        <v>0.76849055973209646</v>
      </c>
      <c r="F361" s="38">
        <f t="shared" si="70"/>
        <v>298.51</v>
      </c>
      <c r="G361" s="37">
        <f t="shared" si="71"/>
        <v>0.52683735159260736</v>
      </c>
      <c r="H361" s="18">
        <f t="shared" si="72"/>
        <v>298.10000000000002</v>
      </c>
      <c r="I361" s="18">
        <f t="shared" si="73"/>
        <v>1.2184413662191167</v>
      </c>
      <c r="J361" s="18">
        <f t="shared" si="74"/>
        <v>297.45999999999998</v>
      </c>
      <c r="K361" s="18">
        <f t="shared" si="75"/>
        <v>0.44573758539426828</v>
      </c>
    </row>
    <row r="362" spans="2:11" x14ac:dyDescent="0.25">
      <c r="B362">
        <v>303000</v>
      </c>
      <c r="C362">
        <f t="shared" si="67"/>
        <v>303</v>
      </c>
      <c r="D362" s="18">
        <f t="shared" si="68"/>
        <v>300.53800000000001</v>
      </c>
      <c r="E362" s="18">
        <f t="shared" si="69"/>
        <v>0.76722137544772206</v>
      </c>
      <c r="F362" s="38">
        <f t="shared" si="70"/>
        <v>299.51</v>
      </c>
      <c r="G362" s="37">
        <f t="shared" si="71"/>
        <v>0.52596726453871312</v>
      </c>
      <c r="H362" s="18">
        <f t="shared" si="72"/>
        <v>299.10000000000002</v>
      </c>
      <c r="I362" s="18">
        <f t="shared" si="73"/>
        <v>1.2164290752236668</v>
      </c>
      <c r="J362" s="18">
        <f t="shared" si="74"/>
        <v>298.45999999999998</v>
      </c>
      <c r="K362" s="18">
        <f t="shared" si="75"/>
        <v>0.44500143693912697</v>
      </c>
    </row>
    <row r="363" spans="2:11" x14ac:dyDescent="0.25">
      <c r="B363">
        <v>304000</v>
      </c>
      <c r="C363">
        <f t="shared" si="67"/>
        <v>304</v>
      </c>
      <c r="D363" s="18">
        <f t="shared" si="68"/>
        <v>301.53800000000001</v>
      </c>
      <c r="E363" s="18">
        <f t="shared" si="69"/>
        <v>0.76595845874715407</v>
      </c>
      <c r="F363" s="38">
        <f t="shared" si="70"/>
        <v>300.51</v>
      </c>
      <c r="G363" s="37">
        <f t="shared" si="71"/>
        <v>0.52510147421587394</v>
      </c>
      <c r="H363" s="18">
        <f t="shared" si="72"/>
        <v>300.10000000000002</v>
      </c>
      <c r="I363" s="18">
        <f t="shared" si="73"/>
        <v>1.2144267214789477</v>
      </c>
      <c r="J363" s="18">
        <f t="shared" si="74"/>
        <v>299.45999999999998</v>
      </c>
      <c r="K363" s="18">
        <f t="shared" si="75"/>
        <v>0.44426892378911315</v>
      </c>
    </row>
    <row r="364" spans="2:11" x14ac:dyDescent="0.25">
      <c r="B364">
        <v>305000</v>
      </c>
      <c r="C364">
        <f t="shared" si="67"/>
        <v>305</v>
      </c>
      <c r="D364" s="18">
        <f t="shared" si="68"/>
        <v>302.53800000000001</v>
      </c>
      <c r="E364" s="18">
        <f t="shared" si="69"/>
        <v>0.7647017582145299</v>
      </c>
      <c r="F364" s="38">
        <f t="shared" si="70"/>
        <v>301.51</v>
      </c>
      <c r="G364" s="37">
        <f t="shared" si="71"/>
        <v>0.52423994537603569</v>
      </c>
      <c r="H364" s="18">
        <f t="shared" si="72"/>
        <v>301.10000000000002</v>
      </c>
      <c r="I364" s="18">
        <f t="shared" si="73"/>
        <v>1.2124342234651362</v>
      </c>
      <c r="J364" s="18">
        <f t="shared" si="74"/>
        <v>300.45999999999998</v>
      </c>
      <c r="K364" s="18">
        <f t="shared" si="75"/>
        <v>0.44354001612215255</v>
      </c>
    </row>
    <row r="365" spans="2:11" x14ac:dyDescent="0.25">
      <c r="B365">
        <v>306000</v>
      </c>
      <c r="C365">
        <f t="shared" si="67"/>
        <v>306</v>
      </c>
      <c r="D365" s="18">
        <f t="shared" si="68"/>
        <v>303.53800000000001</v>
      </c>
      <c r="E365" s="18">
        <f t="shared" si="69"/>
        <v>0.76345122302255852</v>
      </c>
      <c r="F365" s="38">
        <f t="shared" si="70"/>
        <v>302.51</v>
      </c>
      <c r="G365" s="37">
        <f t="shared" si="71"/>
        <v>0.52338264317463812</v>
      </c>
      <c r="H365" s="18">
        <f t="shared" si="72"/>
        <v>302.10000000000002</v>
      </c>
      <c r="I365" s="18">
        <f t="shared" si="73"/>
        <v>1.2104515005955909</v>
      </c>
      <c r="J365" s="18">
        <f t="shared" si="74"/>
        <v>301.45999999999998</v>
      </c>
      <c r="K365" s="18">
        <f t="shared" si="75"/>
        <v>0.44281468445755251</v>
      </c>
    </row>
    <row r="366" spans="2:11" x14ac:dyDescent="0.25">
      <c r="B366">
        <v>307000</v>
      </c>
      <c r="C366">
        <f t="shared" si="67"/>
        <v>307</v>
      </c>
      <c r="D366" s="18">
        <f t="shared" si="68"/>
        <v>304.53800000000001</v>
      </c>
      <c r="E366" s="18">
        <f t="shared" si="69"/>
        <v>0.76220680292388676</v>
      </c>
      <c r="F366" s="38">
        <f t="shared" si="70"/>
        <v>303.51</v>
      </c>
      <c r="G366" s="37">
        <f t="shared" si="71"/>
        <v>0.52252953316469675</v>
      </c>
      <c r="H366" s="18">
        <f t="shared" si="72"/>
        <v>303.10000000000002</v>
      </c>
      <c r="I366" s="18">
        <f t="shared" si="73"/>
        <v>1.2084784732031597</v>
      </c>
      <c r="J366" s="18">
        <f t="shared" si="74"/>
        <v>302.45999999999998</v>
      </c>
      <c r="K366" s="18">
        <f t="shared" si="75"/>
        <v>0.4420928996509943</v>
      </c>
    </row>
    <row r="367" spans="2:11" x14ac:dyDescent="0.25">
      <c r="B367">
        <v>308000</v>
      </c>
      <c r="C367">
        <f t="shared" si="67"/>
        <v>308</v>
      </c>
      <c r="D367" s="18">
        <f t="shared" si="68"/>
        <v>305.53800000000001</v>
      </c>
      <c r="E367" s="18">
        <f t="shared" si="69"/>
        <v>0.76096844824261878</v>
      </c>
      <c r="F367" s="38">
        <f t="shared" si="70"/>
        <v>304.51</v>
      </c>
      <c r="G367" s="37">
        <f t="shared" si="71"/>
        <v>0.52168058129098871</v>
      </c>
      <c r="H367" s="18">
        <f t="shared" si="72"/>
        <v>304.10000000000002</v>
      </c>
      <c r="I367" s="18">
        <f t="shared" si="73"/>
        <v>1.2065150625267369</v>
      </c>
      <c r="J367" s="18">
        <f t="shared" si="74"/>
        <v>303.45999999999998</v>
      </c>
      <c r="K367" s="18">
        <f t="shared" si="75"/>
        <v>0.44137463288961404</v>
      </c>
    </row>
    <row r="368" spans="2:11" x14ac:dyDescent="0.25">
      <c r="B368">
        <v>309000</v>
      </c>
      <c r="C368">
        <f t="shared" si="67"/>
        <v>309</v>
      </c>
      <c r="D368" s="18">
        <f t="shared" si="68"/>
        <v>306.53800000000001</v>
      </c>
      <c r="E368" s="18">
        <f t="shared" si="69"/>
        <v>0.75973610986598783</v>
      </c>
      <c r="F368" s="38">
        <f t="shared" si="70"/>
        <v>305.51</v>
      </c>
      <c r="G368" s="37">
        <f t="shared" si="71"/>
        <v>0.52083575388434289</v>
      </c>
      <c r="H368" s="18">
        <f t="shared" si="72"/>
        <v>305.10000000000002</v>
      </c>
      <c r="I368" s="18">
        <f t="shared" si="73"/>
        <v>1.2045611906980576</v>
      </c>
      <c r="J368" s="18">
        <f t="shared" si="74"/>
        <v>304.45999999999998</v>
      </c>
      <c r="K368" s="18">
        <f t="shared" si="75"/>
        <v>0.44065985568717225</v>
      </c>
    </row>
    <row r="369" spans="2:11" x14ac:dyDescent="0.25">
      <c r="B369">
        <v>310000</v>
      </c>
      <c r="C369">
        <f t="shared" si="67"/>
        <v>310</v>
      </c>
      <c r="D369" s="18">
        <f t="shared" si="68"/>
        <v>307.53800000000001</v>
      </c>
      <c r="E369" s="18">
        <f t="shared" si="69"/>
        <v>0.75850973923617426</v>
      </c>
      <c r="F369" s="38">
        <f t="shared" si="70"/>
        <v>306.51</v>
      </c>
      <c r="G369" s="37">
        <f t="shared" si="71"/>
        <v>0.51999501765603173</v>
      </c>
      <c r="H369" s="18">
        <f t="shared" si="72"/>
        <v>306.10000000000002</v>
      </c>
      <c r="I369" s="18">
        <f t="shared" si="73"/>
        <v>1.2026167807287251</v>
      </c>
      <c r="J369" s="18">
        <f t="shared" si="74"/>
        <v>305.45999999999998</v>
      </c>
      <c r="K369" s="18">
        <f t="shared" si="75"/>
        <v>0.43994853987930849</v>
      </c>
    </row>
    <row r="370" spans="2:11" x14ac:dyDescent="0.25">
      <c r="B370">
        <v>311000</v>
      </c>
      <c r="C370">
        <f t="shared" si="67"/>
        <v>311</v>
      </c>
      <c r="D370" s="18">
        <f t="shared" si="68"/>
        <v>308.53800000000001</v>
      </c>
      <c r="E370" s="18">
        <f t="shared" si="69"/>
        <v>0.75728928834227016</v>
      </c>
      <c r="F370" s="38">
        <f t="shared" si="70"/>
        <v>307.51</v>
      </c>
      <c r="G370" s="37">
        <f t="shared" si="71"/>
        <v>0.51915833969226166</v>
      </c>
      <c r="H370" s="18">
        <f t="shared" si="72"/>
        <v>307.10000000000002</v>
      </c>
      <c r="I370" s="18">
        <f t="shared" si="73"/>
        <v>1.2006817564974708</v>
      </c>
      <c r="J370" s="18">
        <f t="shared" si="74"/>
        <v>306.45999999999998</v>
      </c>
      <c r="K370" s="18">
        <f t="shared" si="75"/>
        <v>0.43924065761888009</v>
      </c>
    </row>
    <row r="371" spans="2:11" x14ac:dyDescent="0.25">
      <c r="B371">
        <v>312000</v>
      </c>
      <c r="C371">
        <f t="shared" si="67"/>
        <v>312</v>
      </c>
      <c r="D371" s="18">
        <f t="shared" si="68"/>
        <v>309.53800000000001</v>
      </c>
      <c r="E371" s="18">
        <f t="shared" si="69"/>
        <v>0.75607470971238466</v>
      </c>
      <c r="F371" s="38">
        <f t="shared" si="70"/>
        <v>308.51</v>
      </c>
      <c r="G371" s="37">
        <f t="shared" si="71"/>
        <v>0.51832568744876106</v>
      </c>
      <c r="H371" s="18">
        <f t="shared" si="72"/>
        <v>308.10000000000002</v>
      </c>
      <c r="I371" s="18">
        <f t="shared" si="73"/>
        <v>1.1987560427376371</v>
      </c>
      <c r="J371" s="18">
        <f t="shared" si="74"/>
        <v>307.45999999999998</v>
      </c>
      <c r="K371" s="18">
        <f t="shared" si="75"/>
        <v>0.43853618137138339</v>
      </c>
    </row>
    <row r="372" spans="2:11" x14ac:dyDescent="0.25">
      <c r="B372">
        <v>313000</v>
      </c>
      <c r="C372">
        <f t="shared" si="67"/>
        <v>313</v>
      </c>
      <c r="D372" s="18">
        <f t="shared" si="68"/>
        <v>310.53800000000001</v>
      </c>
      <c r="E372" s="18">
        <f t="shared" si="69"/>
        <v>0.75486595640588738</v>
      </c>
      <c r="F372" s="38">
        <f t="shared" si="70"/>
        <v>309.51</v>
      </c>
      <c r="G372" s="37">
        <f t="shared" si="71"/>
        <v>0.51749702874546377</v>
      </c>
      <c r="H372" s="18">
        <f t="shared" si="72"/>
        <v>309.10000000000002</v>
      </c>
      <c r="I372" s="18">
        <f t="shared" si="73"/>
        <v>1.1968395650248809</v>
      </c>
      <c r="J372" s="18">
        <f t="shared" si="74"/>
        <v>308.45999999999998</v>
      </c>
      <c r="K372" s="18">
        <f t="shared" si="75"/>
        <v>0.43783508391045523</v>
      </c>
    </row>
    <row r="373" spans="2:11" x14ac:dyDescent="0.25">
      <c r="B373">
        <v>314000</v>
      </c>
      <c r="C373">
        <f t="shared" si="67"/>
        <v>314</v>
      </c>
      <c r="D373" s="18">
        <f t="shared" si="68"/>
        <v>311.53800000000001</v>
      </c>
      <c r="E373" s="18">
        <f t="shared" si="69"/>
        <v>0.75366298200579007</v>
      </c>
      <c r="F373" s="38">
        <f t="shared" si="70"/>
        <v>310.51</v>
      </c>
      <c r="G373" s="37">
        <f t="shared" si="71"/>
        <v>0.51667233176128502</v>
      </c>
      <c r="H373" s="18">
        <f t="shared" si="72"/>
        <v>310.10000000000002</v>
      </c>
      <c r="I373" s="18">
        <f t="shared" si="73"/>
        <v>1.1949322497650912</v>
      </c>
      <c r="J373" s="18">
        <f t="shared" si="74"/>
        <v>309.45999999999998</v>
      </c>
      <c r="K373" s="18">
        <f t="shared" si="75"/>
        <v>0.43713733831345347</v>
      </c>
    </row>
    <row r="374" spans="2:11" x14ac:dyDescent="0.25">
      <c r="B374">
        <v>315000</v>
      </c>
      <c r="C374">
        <f t="shared" si="67"/>
        <v>315</v>
      </c>
      <c r="D374" s="18">
        <f t="shared" si="68"/>
        <v>312.53800000000001</v>
      </c>
      <c r="E374" s="18">
        <f t="shared" si="69"/>
        <v>0.75246574061125926</v>
      </c>
      <c r="F374" s="38">
        <f t="shared" si="70"/>
        <v>311.51</v>
      </c>
      <c r="G374" s="37">
        <f t="shared" si="71"/>
        <v>0.51585156502898888</v>
      </c>
      <c r="H374" s="18">
        <f t="shared" si="72"/>
        <v>311.10000000000002</v>
      </c>
      <c r="I374" s="18">
        <f t="shared" si="73"/>
        <v>1.1930340241825221</v>
      </c>
      <c r="J374" s="18">
        <f t="shared" si="74"/>
        <v>310.45999999999998</v>
      </c>
      <c r="K374" s="18">
        <f t="shared" si="75"/>
        <v>0.43644291795711454</v>
      </c>
    </row>
    <row r="375" spans="2:11" x14ac:dyDescent="0.25">
      <c r="B375">
        <v>316000</v>
      </c>
      <c r="C375">
        <f t="shared" si="67"/>
        <v>316</v>
      </c>
      <c r="D375" s="18">
        <f t="shared" si="68"/>
        <v>313.53800000000001</v>
      </c>
      <c r="E375" s="18">
        <f t="shared" si="69"/>
        <v>0.75127418683025993</v>
      </c>
      <c r="F375" s="38">
        <f t="shared" si="70"/>
        <v>312.51</v>
      </c>
      <c r="G375" s="37">
        <f t="shared" si="71"/>
        <v>0.51503469743014607</v>
      </c>
      <c r="H375" s="18">
        <f t="shared" si="72"/>
        <v>312.10000000000002</v>
      </c>
      <c r="I375" s="18">
        <f t="shared" si="73"/>
        <v>1.1911448163081271</v>
      </c>
      <c r="J375" s="18">
        <f t="shared" si="74"/>
        <v>311.45999999999998</v>
      </c>
      <c r="K375" s="18">
        <f t="shared" si="75"/>
        <v>0.43575179651328688</v>
      </c>
    </row>
    <row r="376" spans="2:11" x14ac:dyDescent="0.25">
      <c r="B376">
        <v>317000</v>
      </c>
      <c r="C376">
        <f t="shared" si="67"/>
        <v>317</v>
      </c>
      <c r="D376" s="18">
        <f t="shared" si="68"/>
        <v>314.53800000000001</v>
      </c>
      <c r="E376" s="18">
        <f t="shared" si="69"/>
        <v>0.75008827577232806</v>
      </c>
      <c r="F376" s="38">
        <f t="shared" si="70"/>
        <v>313.51</v>
      </c>
      <c r="G376" s="37">
        <f t="shared" si="71"/>
        <v>0.51422169819017749</v>
      </c>
      <c r="H376" s="18">
        <f t="shared" si="72"/>
        <v>313.10000000000002</v>
      </c>
      <c r="I376" s="18">
        <f t="shared" si="73"/>
        <v>1.1892645549680987</v>
      </c>
      <c r="J376" s="18">
        <f t="shared" si="74"/>
        <v>312.45999999999998</v>
      </c>
      <c r="K376" s="18">
        <f t="shared" si="75"/>
        <v>0.43506394794473818</v>
      </c>
    </row>
    <row r="377" spans="2:11" x14ac:dyDescent="0.25">
      <c r="B377">
        <v>318000</v>
      </c>
      <c r="C377">
        <f t="shared" si="67"/>
        <v>318</v>
      </c>
      <c r="D377" s="18">
        <f t="shared" si="68"/>
        <v>315.53800000000001</v>
      </c>
      <c r="E377" s="18">
        <f t="shared" si="69"/>
        <v>0.74890796304146634</v>
      </c>
      <c r="F377" s="38">
        <f t="shared" si="70"/>
        <v>314.51</v>
      </c>
      <c r="G377" s="37">
        <f t="shared" si="71"/>
        <v>0.51341253687348531</v>
      </c>
      <c r="H377" s="18">
        <f t="shared" si="72"/>
        <v>314.10000000000002</v>
      </c>
      <c r="I377" s="18">
        <f t="shared" si="73"/>
        <v>1.1873931697726079</v>
      </c>
      <c r="J377" s="18">
        <f t="shared" si="74"/>
        <v>313.45999999999998</v>
      </c>
      <c r="K377" s="18">
        <f t="shared" si="75"/>
        <v>0.43437934650103549</v>
      </c>
    </row>
    <row r="378" spans="2:11" x14ac:dyDescent="0.25">
      <c r="B378">
        <v>319000</v>
      </c>
      <c r="C378">
        <f t="shared" si="67"/>
        <v>319</v>
      </c>
      <c r="D378" s="18">
        <f t="shared" si="68"/>
        <v>316.53800000000001</v>
      </c>
      <c r="E378" s="18">
        <f t="shared" si="69"/>
        <v>0.74773320472916371</v>
      </c>
      <c r="F378" s="38">
        <f t="shared" si="70"/>
        <v>315.51</v>
      </c>
      <c r="G378" s="37">
        <f t="shared" si="71"/>
        <v>0.51260718337866729</v>
      </c>
      <c r="H378" s="18">
        <f t="shared" si="72"/>
        <v>315.10000000000002</v>
      </c>
      <c r="I378" s="18">
        <f t="shared" si="73"/>
        <v>1.1855305911047345</v>
      </c>
      <c r="J378" s="18">
        <f t="shared" si="74"/>
        <v>314.45999999999998</v>
      </c>
      <c r="K378" s="18">
        <f t="shared" si="75"/>
        <v>0.4336979667144964</v>
      </c>
    </row>
    <row r="379" spans="2:11" x14ac:dyDescent="0.25">
      <c r="B379">
        <v>320000</v>
      </c>
      <c r="C379">
        <f t="shared" si="67"/>
        <v>320</v>
      </c>
      <c r="D379" s="18">
        <f t="shared" si="68"/>
        <v>317.53800000000001</v>
      </c>
      <c r="E379" s="18">
        <f t="shared" si="69"/>
        <v>0.74656395740753523</v>
      </c>
      <c r="F379" s="38">
        <f t="shared" si="70"/>
        <v>316.51</v>
      </c>
      <c r="G379" s="37">
        <f t="shared" si="71"/>
        <v>0.51180560793381313</v>
      </c>
      <c r="H379" s="18">
        <f t="shared" si="72"/>
        <v>316.10000000000002</v>
      </c>
      <c r="I379" s="18">
        <f t="shared" si="73"/>
        <v>1.1836767501095897</v>
      </c>
      <c r="J379" s="18">
        <f t="shared" si="74"/>
        <v>315.45999999999998</v>
      </c>
      <c r="K379" s="18">
        <f t="shared" si="75"/>
        <v>0.43301978339620928</v>
      </c>
    </row>
    <row r="380" spans="2:11" x14ac:dyDescent="0.25">
      <c r="B380">
        <v>321000</v>
      </c>
      <c r="C380">
        <f t="shared" si="67"/>
        <v>321</v>
      </c>
      <c r="D380" s="18">
        <f t="shared" si="68"/>
        <v>318.53800000000001</v>
      </c>
      <c r="E380" s="18">
        <f t="shared" si="69"/>
        <v>0.74540017812257831</v>
      </c>
      <c r="F380" s="38">
        <f t="shared" si="70"/>
        <v>317.51</v>
      </c>
      <c r="G380" s="37">
        <f t="shared" si="71"/>
        <v>0.51100778109188183</v>
      </c>
      <c r="H380" s="18">
        <f t="shared" si="72"/>
        <v>317.10000000000002</v>
      </c>
      <c r="I380" s="18">
        <f t="shared" si="73"/>
        <v>1.181831578683626</v>
      </c>
      <c r="J380" s="18">
        <f t="shared" si="74"/>
        <v>316.45999999999998</v>
      </c>
      <c r="K380" s="18">
        <f t="shared" si="75"/>
        <v>0.43234477163212276</v>
      </c>
    </row>
    <row r="381" spans="2:11" x14ac:dyDescent="0.25">
      <c r="B381">
        <v>322000</v>
      </c>
      <c r="C381">
        <f t="shared" si="67"/>
        <v>322</v>
      </c>
      <c r="D381" s="18">
        <f t="shared" si="68"/>
        <v>319.53800000000001</v>
      </c>
      <c r="E381" s="18">
        <f t="shared" si="69"/>
        <v>0.74424182438754527</v>
      </c>
      <c r="F381" s="38">
        <f t="shared" si="70"/>
        <v>318.51</v>
      </c>
      <c r="G381" s="37">
        <f t="shared" si="71"/>
        <v>0.51021367372615845</v>
      </c>
      <c r="H381" s="18">
        <f t="shared" si="72"/>
        <v>318.10000000000002</v>
      </c>
      <c r="I381" s="18">
        <f t="shared" si="73"/>
        <v>1.1799950094641283</v>
      </c>
      <c r="J381" s="18">
        <f t="shared" si="74"/>
        <v>317.45999999999998</v>
      </c>
      <c r="K381" s="18">
        <f t="shared" si="75"/>
        <v>0.43167290677920123</v>
      </c>
    </row>
    <row r="382" spans="2:11" x14ac:dyDescent="0.25">
      <c r="B382">
        <v>323000</v>
      </c>
      <c r="C382">
        <f t="shared" si="67"/>
        <v>323</v>
      </c>
      <c r="D382" s="18">
        <f t="shared" si="68"/>
        <v>320.53800000000001</v>
      </c>
      <c r="E382" s="18">
        <f t="shared" si="69"/>
        <v>0.74308885417642911</v>
      </c>
      <c r="F382" s="38">
        <f t="shared" si="70"/>
        <v>319.51</v>
      </c>
      <c r="G382" s="37">
        <f t="shared" si="71"/>
        <v>0.50942325702578761</v>
      </c>
      <c r="H382" s="18">
        <f t="shared" si="72"/>
        <v>319.10000000000002</v>
      </c>
      <c r="I382" s="18">
        <f t="shared" si="73"/>
        <v>1.1781669758188849</v>
      </c>
      <c r="J382" s="18">
        <f t="shared" si="74"/>
        <v>318.45999999999998</v>
      </c>
      <c r="K382" s="18">
        <f t="shared" si="75"/>
        <v>0.43100416446164613</v>
      </c>
    </row>
    <row r="383" spans="2:11" x14ac:dyDescent="0.25">
      <c r="B383">
        <v>324000</v>
      </c>
      <c r="C383">
        <f t="shared" si="67"/>
        <v>324</v>
      </c>
      <c r="D383" s="18">
        <f t="shared" si="68"/>
        <v>321.53800000000001</v>
      </c>
      <c r="E383" s="18">
        <f t="shared" si="69"/>
        <v>0.74194122591755829</v>
      </c>
      <c r="F383" s="38">
        <f t="shared" si="70"/>
        <v>320.51</v>
      </c>
      <c r="G383" s="37">
        <f t="shared" si="71"/>
        <v>0.50863650249138304</v>
      </c>
      <c r="H383" s="18">
        <f t="shared" si="72"/>
        <v>320.10000000000002</v>
      </c>
      <c r="I383" s="18">
        <f t="shared" si="73"/>
        <v>1.1763474118360329</v>
      </c>
      <c r="J383" s="18">
        <f t="shared" si="74"/>
        <v>319.45999999999998</v>
      </c>
      <c r="K383" s="18">
        <f t="shared" si="75"/>
        <v>0.43033852056718164</v>
      </c>
    </row>
    <row r="384" spans="2:11" x14ac:dyDescent="0.25">
      <c r="B384">
        <v>325000</v>
      </c>
      <c r="C384">
        <f t="shared" si="67"/>
        <v>325</v>
      </c>
      <c r="D384" s="18">
        <f t="shared" si="68"/>
        <v>322.53800000000001</v>
      </c>
      <c r="E384" s="18">
        <f t="shared" si="69"/>
        <v>0.74079889848730207</v>
      </c>
      <c r="F384" s="38">
        <f t="shared" si="70"/>
        <v>321.51</v>
      </c>
      <c r="G384" s="37">
        <f t="shared" si="71"/>
        <v>0.50785338193071194</v>
      </c>
      <c r="H384" s="18">
        <f t="shared" si="72"/>
        <v>321.10000000000002</v>
      </c>
      <c r="I384" s="18">
        <f t="shared" si="73"/>
        <v>1.1745362523140781</v>
      </c>
      <c r="J384" s="18">
        <f t="shared" si="74"/>
        <v>320.45999999999998</v>
      </c>
      <c r="K384" s="18">
        <f t="shared" si="75"/>
        <v>0.4296759512434028</v>
      </c>
    </row>
    <row r="385" spans="2:11" x14ac:dyDescent="0.25">
      <c r="B385">
        <v>326000</v>
      </c>
      <c r="C385">
        <f t="shared" si="67"/>
        <v>326</v>
      </c>
      <c r="D385" s="18">
        <f t="shared" si="68"/>
        <v>323.53800000000001</v>
      </c>
      <c r="E385" s="18">
        <f t="shared" si="69"/>
        <v>0.73966183120388018</v>
      </c>
      <c r="F385" s="38">
        <f t="shared" si="70"/>
        <v>322.51</v>
      </c>
      <c r="G385" s="37">
        <f t="shared" si="71"/>
        <v>0.5070738674544516</v>
      </c>
      <c r="H385" s="18">
        <f t="shared" si="72"/>
        <v>322.10000000000002</v>
      </c>
      <c r="I385" s="18">
        <f t="shared" si="73"/>
        <v>1.1727334327520804</v>
      </c>
      <c r="J385" s="18">
        <f t="shared" si="74"/>
        <v>321.45999999999998</v>
      </c>
      <c r="K385" s="18">
        <f t="shared" si="75"/>
        <v>0.42901643289418595</v>
      </c>
    </row>
    <row r="386" spans="2:11" x14ac:dyDescent="0.25">
      <c r="B386">
        <v>327000</v>
      </c>
      <c r="C386">
        <f t="shared" si="67"/>
        <v>327</v>
      </c>
      <c r="D386" s="18">
        <f t="shared" si="68"/>
        <v>324.53800000000001</v>
      </c>
      <c r="E386" s="18">
        <f t="shared" si="69"/>
        <v>0.73852998382127866</v>
      </c>
      <c r="F386" s="38">
        <f t="shared" si="70"/>
        <v>323.51</v>
      </c>
      <c r="G386" s="37">
        <f t="shared" si="71"/>
        <v>0.50629793147201785</v>
      </c>
      <c r="H386" s="18">
        <f t="shared" si="72"/>
        <v>323.10000000000002</v>
      </c>
      <c r="I386" s="18">
        <f t="shared" si="73"/>
        <v>1.1709388893400061</v>
      </c>
      <c r="J386" s="18">
        <f t="shared" si="74"/>
        <v>322.45999999999998</v>
      </c>
      <c r="K386" s="18">
        <f t="shared" si="75"/>
        <v>0.42835994217615875</v>
      </c>
    </row>
    <row r="387" spans="2:11" x14ac:dyDescent="0.25">
      <c r="B387">
        <v>328000</v>
      </c>
      <c r="C387">
        <f t="shared" si="67"/>
        <v>328</v>
      </c>
      <c r="D387" s="18">
        <f t="shared" si="68"/>
        <v>325.53800000000001</v>
      </c>
      <c r="E387" s="18">
        <f t="shared" si="69"/>
        <v>0.73740331652326607</v>
      </c>
      <c r="F387" s="38">
        <f t="shared" si="70"/>
        <v>324.51</v>
      </c>
      <c r="G387" s="37">
        <f t="shared" si="71"/>
        <v>0.50552554668746319</v>
      </c>
      <c r="H387" s="18">
        <f t="shared" si="72"/>
        <v>324.10000000000002</v>
      </c>
      <c r="I387" s="18">
        <f t="shared" si="73"/>
        <v>1.1691525589492422</v>
      </c>
      <c r="J387" s="18">
        <f t="shared" si="74"/>
        <v>323.45999999999998</v>
      </c>
      <c r="K387" s="18">
        <f t="shared" si="75"/>
        <v>0.42770645599523044</v>
      </c>
    </row>
    <row r="388" spans="2:11" x14ac:dyDescent="0.25">
      <c r="B388">
        <v>329000</v>
      </c>
      <c r="C388">
        <f t="shared" si="67"/>
        <v>329</v>
      </c>
      <c r="D388" s="18">
        <f t="shared" si="68"/>
        <v>326.53800000000001</v>
      </c>
      <c r="E388" s="18">
        <f t="shared" si="69"/>
        <v>0.73628178991751092</v>
      </c>
      <c r="F388" s="38">
        <f t="shared" si="70"/>
        <v>325.51</v>
      </c>
      <c r="G388" s="37">
        <f t="shared" si="71"/>
        <v>0.50475668609544411</v>
      </c>
      <c r="H388" s="18">
        <f t="shared" si="72"/>
        <v>325.10000000000002</v>
      </c>
      <c r="I388" s="18">
        <f t="shared" si="73"/>
        <v>1.1673743791232676</v>
      </c>
      <c r="J388" s="18">
        <f t="shared" si="74"/>
        <v>324.45999999999998</v>
      </c>
      <c r="K388" s="18">
        <f t="shared" si="75"/>
        <v>0.42705595150317921</v>
      </c>
    </row>
    <row r="389" spans="2:11" x14ac:dyDescent="0.25">
      <c r="B389">
        <v>330000</v>
      </c>
      <c r="C389">
        <f t="shared" si="67"/>
        <v>330</v>
      </c>
      <c r="D389" s="18">
        <f t="shared" si="68"/>
        <v>327.53800000000001</v>
      </c>
      <c r="E389" s="18">
        <f t="shared" si="69"/>
        <v>0.73516536502979646</v>
      </c>
      <c r="F389" s="38">
        <f t="shared" si="70"/>
        <v>326.51</v>
      </c>
      <c r="G389" s="37">
        <f t="shared" si="71"/>
        <v>0.50399132297725491</v>
      </c>
      <c r="H389" s="18">
        <f t="shared" si="72"/>
        <v>326.10000000000002</v>
      </c>
      <c r="I389" s="18">
        <f t="shared" si="73"/>
        <v>1.1656042880684836</v>
      </c>
      <c r="J389" s="18">
        <f t="shared" si="74"/>
        <v>325.45999999999998</v>
      </c>
      <c r="K389" s="18">
        <f t="shared" si="75"/>
        <v>0.42640840609429687</v>
      </c>
    </row>
    <row r="390" spans="2:11" x14ac:dyDescent="0.25">
      <c r="B390">
        <v>331000</v>
      </c>
      <c r="C390">
        <f t="shared" si="67"/>
        <v>331</v>
      </c>
      <c r="D390" s="18">
        <f t="shared" si="68"/>
        <v>328.53800000000001</v>
      </c>
      <c r="E390" s="18">
        <f t="shared" si="69"/>
        <v>0.73405400329833237</v>
      </c>
      <c r="F390" s="38">
        <f t="shared" si="70"/>
        <v>327.51</v>
      </c>
      <c r="G390" s="37">
        <f t="shared" si="71"/>
        <v>0.50322943089692795</v>
      </c>
      <c r="H390" s="18">
        <f t="shared" si="72"/>
        <v>327.10000000000002</v>
      </c>
      <c r="I390" s="18">
        <f t="shared" si="73"/>
        <v>1.1638422246451918</v>
      </c>
      <c r="J390" s="18">
        <f t="shared" si="74"/>
        <v>326.45999999999998</v>
      </c>
      <c r="K390" s="18">
        <f t="shared" si="75"/>
        <v>0.42576379740208981</v>
      </c>
    </row>
    <row r="391" spans="2:11" x14ac:dyDescent="0.25">
      <c r="B391">
        <v>332000</v>
      </c>
      <c r="C391">
        <f t="shared" si="67"/>
        <v>332</v>
      </c>
      <c r="D391" s="18">
        <f t="shared" si="68"/>
        <v>329.53800000000001</v>
      </c>
      <c r="E391" s="18">
        <f t="shared" si="69"/>
        <v>0.73294766656816013</v>
      </c>
      <c r="F391" s="38">
        <f t="shared" si="70"/>
        <v>328.51</v>
      </c>
      <c r="G391" s="37">
        <f t="shared" si="71"/>
        <v>0.50247098369739851</v>
      </c>
      <c r="H391" s="18">
        <f t="shared" si="72"/>
        <v>328.1</v>
      </c>
      <c r="I391" s="18">
        <f t="shared" si="73"/>
        <v>1.162088128358727</v>
      </c>
      <c r="J391" s="18">
        <f t="shared" si="74"/>
        <v>327.45999999999998</v>
      </c>
      <c r="K391" s="18">
        <f t="shared" si="75"/>
        <v>0.42512210329603345</v>
      </c>
    </row>
    <row r="392" spans="2:11" x14ac:dyDescent="0.25">
      <c r="B392">
        <v>333000</v>
      </c>
      <c r="C392">
        <f t="shared" si="67"/>
        <v>333</v>
      </c>
      <c r="D392" s="18">
        <f t="shared" si="68"/>
        <v>330.53800000000001</v>
      </c>
      <c r="E392" s="18">
        <f t="shared" si="69"/>
        <v>0.7318463170856514</v>
      </c>
      <c r="F392" s="38">
        <f t="shared" si="70"/>
        <v>329.51</v>
      </c>
      <c r="G392" s="37">
        <f t="shared" si="71"/>
        <v>0.5017159554967332</v>
      </c>
      <c r="H392" s="18">
        <f t="shared" si="72"/>
        <v>329.1</v>
      </c>
      <c r="I392" s="18">
        <f t="shared" si="73"/>
        <v>1.1603419393507313</v>
      </c>
      <c r="J392" s="18">
        <f t="shared" si="74"/>
        <v>328.46</v>
      </c>
      <c r="K392" s="18">
        <f t="shared" si="75"/>
        <v>0.42448330187838201</v>
      </c>
    </row>
    <row r="393" spans="2:11" x14ac:dyDescent="0.25">
      <c r="B393">
        <v>334000</v>
      </c>
      <c r="C393">
        <f t="shared" si="67"/>
        <v>334</v>
      </c>
      <c r="D393" s="18">
        <f t="shared" si="68"/>
        <v>331.53800000000001</v>
      </c>
      <c r="E393" s="18">
        <f t="shared" si="69"/>
        <v>0.7307499174930967</v>
      </c>
      <c r="F393" s="38">
        <f t="shared" si="70"/>
        <v>330.51</v>
      </c>
      <c r="G393" s="37">
        <f t="shared" si="71"/>
        <v>0.50096432068441998</v>
      </c>
      <c r="H393" s="18">
        <f t="shared" si="72"/>
        <v>330.1</v>
      </c>
      <c r="I393" s="18">
        <f t="shared" si="73"/>
        <v>1.1586035983905767</v>
      </c>
      <c r="J393" s="18">
        <f t="shared" si="74"/>
        <v>329.46</v>
      </c>
      <c r="K393" s="18">
        <f t="shared" si="75"/>
        <v>0.4238473714810288</v>
      </c>
    </row>
    <row r="394" spans="2:11" x14ac:dyDescent="0.25">
      <c r="B394">
        <v>335000</v>
      </c>
      <c r="C394">
        <f t="shared" si="67"/>
        <v>335</v>
      </c>
      <c r="D394" s="18">
        <f t="shared" si="68"/>
        <v>332.53800000000001</v>
      </c>
      <c r="E394" s="18">
        <f t="shared" si="69"/>
        <v>0.72965843082338311</v>
      </c>
      <c r="F394" s="38">
        <f t="shared" si="70"/>
        <v>331.51</v>
      </c>
      <c r="G394" s="37">
        <f t="shared" si="71"/>
        <v>0.50021605391771951</v>
      </c>
      <c r="H394" s="18">
        <f t="shared" si="72"/>
        <v>331.1</v>
      </c>
      <c r="I394" s="18">
        <f t="shared" si="73"/>
        <v>1.1568730468669257</v>
      </c>
      <c r="J394" s="18">
        <f t="shared" si="74"/>
        <v>330.46</v>
      </c>
      <c r="K394" s="18">
        <f t="shared" si="75"/>
        <v>0.42321429066242022</v>
      </c>
    </row>
    <row r="395" spans="2:11" x14ac:dyDescent="0.25">
      <c r="B395">
        <v>336000</v>
      </c>
      <c r="C395">
        <f t="shared" si="67"/>
        <v>336</v>
      </c>
      <c r="D395" s="18">
        <f t="shared" si="68"/>
        <v>333.53800000000001</v>
      </c>
      <c r="E395" s="18">
        <f t="shared" si="69"/>
        <v>0.72857182049475921</v>
      </c>
      <c r="F395" s="38">
        <f t="shared" si="70"/>
        <v>332.51</v>
      </c>
      <c r="G395" s="37">
        <f t="shared" si="71"/>
        <v>0.49947113011807653</v>
      </c>
      <c r="H395" s="18">
        <f t="shared" si="72"/>
        <v>332.1</v>
      </c>
      <c r="I395" s="18">
        <f t="shared" si="73"/>
        <v>1.1551502267794314</v>
      </c>
      <c r="J395" s="18">
        <f t="shared" si="74"/>
        <v>331.46</v>
      </c>
      <c r="K395" s="18">
        <f t="shared" si="75"/>
        <v>0.42258403820451867</v>
      </c>
    </row>
    <row r="396" spans="2:11" x14ac:dyDescent="0.25">
      <c r="B396">
        <v>337000</v>
      </c>
      <c r="C396">
        <f t="shared" si="67"/>
        <v>337</v>
      </c>
      <c r="D396" s="18">
        <f t="shared" si="68"/>
        <v>334.53800000000001</v>
      </c>
      <c r="E396" s="18">
        <f t="shared" si="69"/>
        <v>0.72749005030568525</v>
      </c>
      <c r="F396" s="38">
        <f t="shared" si="70"/>
        <v>333.51</v>
      </c>
      <c r="G396" s="37">
        <f t="shared" si="71"/>
        <v>0.49872952446758922</v>
      </c>
      <c r="H396" s="18">
        <f t="shared" si="72"/>
        <v>333.1</v>
      </c>
      <c r="I396" s="18">
        <f t="shared" si="73"/>
        <v>1.1534350807305718</v>
      </c>
      <c r="J396" s="18">
        <f t="shared" si="74"/>
        <v>332.46</v>
      </c>
      <c r="K396" s="18">
        <f t="shared" si="75"/>
        <v>0.42195659310981593</v>
      </c>
    </row>
    <row r="397" spans="2:11" x14ac:dyDescent="0.25">
      <c r="B397">
        <v>338000</v>
      </c>
      <c r="C397">
        <f t="shared" si="67"/>
        <v>338</v>
      </c>
      <c r="D397" s="18">
        <f t="shared" si="68"/>
        <v>335.53800000000001</v>
      </c>
      <c r="E397" s="18">
        <f t="shared" si="69"/>
        <v>0.72641308442976804</v>
      </c>
      <c r="F397" s="38">
        <f t="shared" si="70"/>
        <v>334.51</v>
      </c>
      <c r="G397" s="37">
        <f t="shared" si="71"/>
        <v>0.49799121240553645</v>
      </c>
      <c r="H397" s="18">
        <f t="shared" si="72"/>
        <v>334.1</v>
      </c>
      <c r="I397" s="18">
        <f t="shared" si="73"/>
        <v>1.1517275519176198</v>
      </c>
      <c r="J397" s="18">
        <f t="shared" si="74"/>
        <v>333.46</v>
      </c>
      <c r="K397" s="18">
        <f t="shared" si="75"/>
        <v>0.4213319345983948</v>
      </c>
    </row>
    <row r="398" spans="2:11" x14ac:dyDescent="0.25">
      <c r="B398">
        <v>339000</v>
      </c>
      <c r="C398">
        <f t="shared" si="67"/>
        <v>339</v>
      </c>
      <c r="D398" s="18">
        <f t="shared" si="68"/>
        <v>336.53800000000001</v>
      </c>
      <c r="E398" s="18">
        <f t="shared" si="69"/>
        <v>0.72534088741077629</v>
      </c>
      <c r="F398" s="38">
        <f t="shared" si="70"/>
        <v>335.51</v>
      </c>
      <c r="G398" s="37">
        <f t="shared" si="71"/>
        <v>0.4972561696249615</v>
      </c>
      <c r="H398" s="18">
        <f t="shared" si="72"/>
        <v>335.1</v>
      </c>
      <c r="I398" s="18">
        <f t="shared" si="73"/>
        <v>1.1500275841247407</v>
      </c>
      <c r="J398" s="18">
        <f t="shared" si="74"/>
        <v>334.46</v>
      </c>
      <c r="K398" s="18">
        <f t="shared" si="75"/>
        <v>0.42071004210503887</v>
      </c>
    </row>
    <row r="399" spans="2:11" x14ac:dyDescent="0.25">
      <c r="B399">
        <v>340000</v>
      </c>
      <c r="C399">
        <f t="shared" si="67"/>
        <v>340</v>
      </c>
      <c r="D399" s="18">
        <f t="shared" si="68"/>
        <v>337.53800000000001</v>
      </c>
      <c r="E399" s="18">
        <f t="shared" si="69"/>
        <v>0.72427342415773932</v>
      </c>
      <c r="F399" s="38">
        <f t="shared" si="70"/>
        <v>336.51</v>
      </c>
      <c r="G399" s="37">
        <f t="shared" si="71"/>
        <v>0.49652437206931094</v>
      </c>
      <c r="H399" s="18">
        <f t="shared" si="72"/>
        <v>336.1</v>
      </c>
      <c r="I399" s="18">
        <f t="shared" si="73"/>
        <v>1.1483351217152185</v>
      </c>
      <c r="J399" s="18">
        <f t="shared" si="74"/>
        <v>335.46</v>
      </c>
      <c r="K399" s="18">
        <f t="shared" si="75"/>
        <v>0.42009089527638854</v>
      </c>
    </row>
    <row r="400" spans="2:11" x14ac:dyDescent="0.25">
      <c r="B400">
        <v>341000</v>
      </c>
      <c r="C400">
        <f t="shared" si="67"/>
        <v>341</v>
      </c>
      <c r="D400" s="18">
        <f t="shared" si="68"/>
        <v>338.53800000000001</v>
      </c>
      <c r="E400" s="18">
        <f t="shared" si="69"/>
        <v>0.72321065994012168</v>
      </c>
      <c r="F400" s="38">
        <f t="shared" si="70"/>
        <v>337.51</v>
      </c>
      <c r="G400" s="37">
        <f t="shared" si="71"/>
        <v>0.49579579592912748</v>
      </c>
      <c r="H400" s="18">
        <f t="shared" si="72"/>
        <v>337.1</v>
      </c>
      <c r="I400" s="18">
        <f t="shared" si="73"/>
        <v>1.1466501096238089</v>
      </c>
      <c r="J400" s="18">
        <f t="shared" si="74"/>
        <v>336.46</v>
      </c>
      <c r="K400" s="18">
        <f t="shared" si="75"/>
        <v>0.41947447396814325</v>
      </c>
    </row>
    <row r="401" spans="2:11" x14ac:dyDescent="0.25">
      <c r="B401">
        <v>342000</v>
      </c>
      <c r="C401">
        <f t="shared" si="67"/>
        <v>342</v>
      </c>
      <c r="D401" s="18">
        <f t="shared" si="68"/>
        <v>339.53800000000001</v>
      </c>
      <c r="E401" s="18">
        <f t="shared" si="69"/>
        <v>0.72215256038307885</v>
      </c>
      <c r="F401" s="38">
        <f t="shared" si="70"/>
        <v>338.51</v>
      </c>
      <c r="G401" s="37">
        <f t="shared" si="71"/>
        <v>0.49507041763879678</v>
      </c>
      <c r="H401" s="18">
        <f t="shared" si="72"/>
        <v>338.1</v>
      </c>
      <c r="I401" s="18">
        <f t="shared" si="73"/>
        <v>1.1449724933492138</v>
      </c>
      <c r="J401" s="18">
        <f t="shared" si="74"/>
        <v>337.46</v>
      </c>
      <c r="K401" s="18">
        <f t="shared" si="75"/>
        <v>0.41886075824230851</v>
      </c>
    </row>
    <row r="402" spans="2:11" x14ac:dyDescent="0.25">
      <c r="B402">
        <v>343000</v>
      </c>
      <c r="C402">
        <f t="shared" si="67"/>
        <v>343</v>
      </c>
      <c r="D402" s="18">
        <f t="shared" si="68"/>
        <v>340.53800000000001</v>
      </c>
      <c r="E402" s="18">
        <f t="shared" si="69"/>
        <v>0.72109909146278561</v>
      </c>
      <c r="F402" s="38">
        <f t="shared" si="70"/>
        <v>339.51</v>
      </c>
      <c r="G402" s="37">
        <f t="shared" si="71"/>
        <v>0.49434821387334532</v>
      </c>
      <c r="H402" s="18">
        <f t="shared" si="72"/>
        <v>339.1</v>
      </c>
      <c r="I402" s="18">
        <f t="shared" si="73"/>
        <v>1.1433022189466775</v>
      </c>
      <c r="J402" s="18">
        <f t="shared" si="74"/>
        <v>338.46</v>
      </c>
      <c r="K402" s="18">
        <f t="shared" si="75"/>
        <v>0.41824972836448793</v>
      </c>
    </row>
    <row r="403" spans="2:11" x14ac:dyDescent="0.25">
      <c r="B403">
        <v>344000</v>
      </c>
      <c r="C403">
        <f t="shared" ref="C403:C466" si="76">B403/$A$52</f>
        <v>344</v>
      </c>
      <c r="D403" s="18">
        <f t="shared" ref="D403:D466" si="77">C403-$E$49</f>
        <v>341.53800000000001</v>
      </c>
      <c r="E403" s="18">
        <f t="shared" ref="E403:E466" si="78">SQRT(2*$E$50/$B403)/$A$52</f>
        <v>0.72005021950184223</v>
      </c>
      <c r="F403" s="38">
        <f t="shared" ref="F403:F466" si="79">C403-$G$49</f>
        <v>340.51</v>
      </c>
      <c r="G403" s="37">
        <f t="shared" ref="G403:G466" si="80">SQRT(2*$G$50/B403)/$A$52</f>
        <v>0.49362916154529096</v>
      </c>
      <c r="H403" s="18">
        <f t="shared" ref="H403:H466" si="81">C403-$I$49</f>
        <v>340.1</v>
      </c>
      <c r="I403" s="18">
        <f t="shared" ref="I403:I466" si="82">SQRT(2*$I$50/$B403)/$A$52</f>
        <v>1.1416392330207004</v>
      </c>
      <c r="J403" s="18">
        <f t="shared" ref="J403:J466" si="83">C403-$K$49</f>
        <v>339.46</v>
      </c>
      <c r="K403" s="18">
        <f t="shared" ref="K403:K466" si="84">SQRT(2*$K$50/$B403)/$A$52</f>
        <v>0.41764136480121705</v>
      </c>
    </row>
    <row r="404" spans="2:11" x14ac:dyDescent="0.25">
      <c r="B404">
        <v>345000</v>
      </c>
      <c r="C404">
        <f t="shared" si="76"/>
        <v>345</v>
      </c>
      <c r="D404" s="18">
        <f t="shared" si="77"/>
        <v>342.53800000000001</v>
      </c>
      <c r="E404" s="18">
        <f t="shared" si="78"/>
        <v>0.71900591116475188</v>
      </c>
      <c r="F404" s="38">
        <f t="shared" si="79"/>
        <v>341.51</v>
      </c>
      <c r="G404" s="37">
        <f t="shared" si="80"/>
        <v>0.4929132378015425</v>
      </c>
      <c r="H404" s="18">
        <f t="shared" si="81"/>
        <v>341.1</v>
      </c>
      <c r="I404" s="18">
        <f t="shared" si="82"/>
        <v>1.1399834827178703</v>
      </c>
      <c r="J404" s="18">
        <f t="shared" si="83"/>
        <v>340.46</v>
      </c>
      <c r="K404" s="18">
        <f t="shared" si="84"/>
        <v>0.41703564821734124</v>
      </c>
    </row>
    <row r="405" spans="2:11" x14ac:dyDescent="0.25">
      <c r="B405">
        <v>346000</v>
      </c>
      <c r="C405">
        <f t="shared" si="76"/>
        <v>346</v>
      </c>
      <c r="D405" s="18">
        <f t="shared" si="77"/>
        <v>343.53800000000001</v>
      </c>
      <c r="E405" s="18">
        <f t="shared" si="78"/>
        <v>0.71796613345347093</v>
      </c>
      <c r="F405" s="38">
        <f t="shared" si="79"/>
        <v>342.51</v>
      </c>
      <c r="G405" s="37">
        <f t="shared" si="80"/>
        <v>0.49220042002034914</v>
      </c>
      <c r="H405" s="18">
        <f t="shared" si="81"/>
        <v>342.1</v>
      </c>
      <c r="I405" s="18">
        <f t="shared" si="82"/>
        <v>1.1383349157198075</v>
      </c>
      <c r="J405" s="18">
        <f t="shared" si="83"/>
        <v>341.46</v>
      </c>
      <c r="K405" s="18">
        <f t="shared" si="84"/>
        <v>0.41643255947343433</v>
      </c>
    </row>
    <row r="406" spans="2:11" x14ac:dyDescent="0.25">
      <c r="B406">
        <v>347000</v>
      </c>
      <c r="C406">
        <f t="shared" si="76"/>
        <v>347</v>
      </c>
      <c r="D406" s="18">
        <f t="shared" si="77"/>
        <v>344.53800000000001</v>
      </c>
      <c r="E406" s="18">
        <f t="shared" si="78"/>
        <v>0.71693085370302934</v>
      </c>
      <c r="F406" s="38">
        <f t="shared" si="79"/>
        <v>343.51</v>
      </c>
      <c r="G406" s="37">
        <f t="shared" si="80"/>
        <v>0.49149068580829819</v>
      </c>
      <c r="H406" s="18">
        <f t="shared" si="81"/>
        <v>343.1</v>
      </c>
      <c r="I406" s="18">
        <f t="shared" si="82"/>
        <v>1.136693480236219</v>
      </c>
      <c r="J406" s="18">
        <f t="shared" si="83"/>
        <v>342.46</v>
      </c>
      <c r="K406" s="18">
        <f t="shared" si="84"/>
        <v>0.41583207962325858</v>
      </c>
    </row>
    <row r="407" spans="2:11" x14ac:dyDescent="0.25">
      <c r="B407">
        <v>348000</v>
      </c>
      <c r="C407">
        <f t="shared" si="76"/>
        <v>348</v>
      </c>
      <c r="D407" s="18">
        <f t="shared" si="77"/>
        <v>345.53800000000001</v>
      </c>
      <c r="E407" s="18">
        <f t="shared" si="78"/>
        <v>0.71590003957722104</v>
      </c>
      <c r="F407" s="38">
        <f t="shared" si="79"/>
        <v>344.51</v>
      </c>
      <c r="G407" s="37">
        <f t="shared" si="80"/>
        <v>0.49078401299736024</v>
      </c>
      <c r="H407" s="18">
        <f t="shared" si="81"/>
        <v>344.1</v>
      </c>
      <c r="I407" s="18">
        <f t="shared" si="82"/>
        <v>1.1350591249980677</v>
      </c>
      <c r="J407" s="18">
        <f t="shared" si="83"/>
        <v>343.46</v>
      </c>
      <c r="K407" s="18">
        <f t="shared" si="84"/>
        <v>0.41523418991126482</v>
      </c>
    </row>
    <row r="408" spans="2:11" x14ac:dyDescent="0.25">
      <c r="B408">
        <v>349000</v>
      </c>
      <c r="C408">
        <f t="shared" si="76"/>
        <v>349</v>
      </c>
      <c r="D408" s="18">
        <f t="shared" si="77"/>
        <v>346.53800000000001</v>
      </c>
      <c r="E408" s="18">
        <f t="shared" si="78"/>
        <v>0.7148736590643614</v>
      </c>
      <c r="F408" s="38">
        <f t="shared" si="79"/>
        <v>345.51</v>
      </c>
      <c r="G408" s="37">
        <f t="shared" si="80"/>
        <v>0.49008037964198142</v>
      </c>
      <c r="H408" s="18">
        <f t="shared" si="81"/>
        <v>345.1</v>
      </c>
      <c r="I408" s="18">
        <f t="shared" si="82"/>
        <v>1.1334317992508454</v>
      </c>
      <c r="J408" s="18">
        <f t="shared" si="83"/>
        <v>344.46</v>
      </c>
      <c r="K408" s="18">
        <f t="shared" si="84"/>
        <v>0.41463887177013209</v>
      </c>
    </row>
    <row r="409" spans="2:11" x14ac:dyDescent="0.25">
      <c r="B409">
        <v>350000</v>
      </c>
      <c r="C409">
        <f t="shared" si="76"/>
        <v>350</v>
      </c>
      <c r="D409" s="18">
        <f t="shared" si="77"/>
        <v>347.53800000000001</v>
      </c>
      <c r="E409" s="18">
        <f t="shared" si="78"/>
        <v>0.71385168047311187</v>
      </c>
      <c r="F409" s="38">
        <f t="shared" si="79"/>
        <v>346.51</v>
      </c>
      <c r="G409" s="37">
        <f t="shared" si="80"/>
        <v>0.4893797640162203</v>
      </c>
      <c r="H409" s="18">
        <f t="shared" si="81"/>
        <v>346.1</v>
      </c>
      <c r="I409" s="18">
        <f t="shared" si="82"/>
        <v>1.1318114527479515</v>
      </c>
      <c r="J409" s="18">
        <f t="shared" si="83"/>
        <v>345.46</v>
      </c>
      <c r="K409" s="18">
        <f t="shared" si="84"/>
        <v>0.41404610681834525</v>
      </c>
    </row>
    <row r="410" spans="2:11" x14ac:dyDescent="0.25">
      <c r="B410">
        <v>351000</v>
      </c>
      <c r="C410">
        <f t="shared" si="76"/>
        <v>351</v>
      </c>
      <c r="D410" s="18">
        <f t="shared" si="77"/>
        <v>348.53800000000001</v>
      </c>
      <c r="E410" s="18">
        <f t="shared" si="78"/>
        <v>0.71283407242837005</v>
      </c>
      <c r="F410" s="38">
        <f t="shared" si="79"/>
        <v>347.51</v>
      </c>
      <c r="G410" s="37">
        <f t="shared" si="80"/>
        <v>0.48868214461093057</v>
      </c>
      <c r="H410" s="18">
        <f t="shared" si="81"/>
        <v>347.1</v>
      </c>
      <c r="I410" s="18">
        <f t="shared" si="82"/>
        <v>1.130198035744179</v>
      </c>
      <c r="J410" s="18">
        <f t="shared" si="83"/>
        <v>346.46</v>
      </c>
      <c r="K410" s="18">
        <f t="shared" si="84"/>
        <v>0.41345587685781188</v>
      </c>
    </row>
    <row r="411" spans="2:11" x14ac:dyDescent="0.25">
      <c r="B411">
        <v>352000</v>
      </c>
      <c r="C411">
        <f t="shared" si="76"/>
        <v>352</v>
      </c>
      <c r="D411" s="18">
        <f t="shared" si="77"/>
        <v>349.53800000000001</v>
      </c>
      <c r="E411" s="18">
        <f t="shared" si="78"/>
        <v>0.71182080386722468</v>
      </c>
      <c r="F411" s="38">
        <f t="shared" si="79"/>
        <v>348.51</v>
      </c>
      <c r="G411" s="37">
        <f t="shared" si="80"/>
        <v>0.48798750013098791</v>
      </c>
      <c r="H411" s="18">
        <f t="shared" si="81"/>
        <v>348.1</v>
      </c>
      <c r="I411" s="18">
        <f t="shared" si="82"/>
        <v>1.1285914989892971</v>
      </c>
      <c r="J411" s="18">
        <f t="shared" si="83"/>
        <v>347.46</v>
      </c>
      <c r="K411" s="18">
        <f t="shared" si="84"/>
        <v>0.4128681638715152</v>
      </c>
    </row>
    <row r="412" spans="2:11" x14ac:dyDescent="0.25">
      <c r="B412">
        <v>353000</v>
      </c>
      <c r="C412">
        <f t="shared" si="76"/>
        <v>353</v>
      </c>
      <c r="D412" s="18">
        <f t="shared" si="77"/>
        <v>350.53800000000001</v>
      </c>
      <c r="E412" s="18">
        <f t="shared" si="78"/>
        <v>0.71081184403497155</v>
      </c>
      <c r="F412" s="38">
        <f t="shared" si="79"/>
        <v>349.51</v>
      </c>
      <c r="G412" s="37">
        <f t="shared" si="80"/>
        <v>0.48729580949255918</v>
      </c>
      <c r="H412" s="18">
        <f t="shared" si="81"/>
        <v>349.1</v>
      </c>
      <c r="I412" s="18">
        <f t="shared" si="82"/>
        <v>1.1269917937217411</v>
      </c>
      <c r="J412" s="18">
        <f t="shared" si="83"/>
        <v>348.46</v>
      </c>
      <c r="K412" s="18">
        <f t="shared" si="84"/>
        <v>0.41228295002120446</v>
      </c>
    </row>
    <row r="413" spans="2:11" x14ac:dyDescent="0.25">
      <c r="B413">
        <v>354000</v>
      </c>
      <c r="C413">
        <f t="shared" si="76"/>
        <v>354</v>
      </c>
      <c r="D413" s="18">
        <f t="shared" si="77"/>
        <v>351.53800000000001</v>
      </c>
      <c r="E413" s="18">
        <f t="shared" si="78"/>
        <v>0.70980716248119424</v>
      </c>
      <c r="F413" s="38">
        <f t="shared" si="79"/>
        <v>350.51</v>
      </c>
      <c r="G413" s="37">
        <f t="shared" si="80"/>
        <v>0.48660705182041486</v>
      </c>
      <c r="H413" s="18">
        <f t="shared" si="81"/>
        <v>350.1</v>
      </c>
      <c r="I413" s="18">
        <f t="shared" si="82"/>
        <v>1.1253988716623913</v>
      </c>
      <c r="J413" s="18">
        <f t="shared" si="83"/>
        <v>349.46</v>
      </c>
      <c r="K413" s="18">
        <f t="shared" si="84"/>
        <v>0.41170021764512044</v>
      </c>
    </row>
    <row r="414" spans="2:11" x14ac:dyDescent="0.25">
      <c r="B414">
        <v>355000</v>
      </c>
      <c r="C414">
        <f t="shared" si="76"/>
        <v>355</v>
      </c>
      <c r="D414" s="18">
        <f t="shared" si="77"/>
        <v>352.53800000000001</v>
      </c>
      <c r="E414" s="18">
        <f t="shared" si="78"/>
        <v>0.70880672905590392</v>
      </c>
      <c r="F414" s="38">
        <f t="shared" si="79"/>
        <v>351.51</v>
      </c>
      <c r="G414" s="37">
        <f t="shared" si="80"/>
        <v>0.48592120644528308</v>
      </c>
      <c r="H414" s="18">
        <f t="shared" si="81"/>
        <v>351.1</v>
      </c>
      <c r="I414" s="18">
        <f t="shared" si="82"/>
        <v>1.1238126850084562</v>
      </c>
      <c r="J414" s="18">
        <f t="shared" si="83"/>
        <v>350.46</v>
      </c>
      <c r="K414" s="18">
        <f t="shared" si="84"/>
        <v>0.41111994925575712</v>
      </c>
    </row>
    <row r="415" spans="2:11" x14ac:dyDescent="0.25">
      <c r="B415">
        <v>356000</v>
      </c>
      <c r="C415">
        <f t="shared" si="76"/>
        <v>356</v>
      </c>
      <c r="D415" s="18">
        <f t="shared" si="77"/>
        <v>353.53800000000001</v>
      </c>
      <c r="E415" s="18">
        <f t="shared" si="78"/>
        <v>0.70781051390573846</v>
      </c>
      <c r="F415" s="38">
        <f t="shared" si="79"/>
        <v>352.51</v>
      </c>
      <c r="G415" s="37">
        <f t="shared" si="80"/>
        <v>0.48523825290124406</v>
      </c>
      <c r="H415" s="18">
        <f t="shared" si="81"/>
        <v>352.1</v>
      </c>
      <c r="I415" s="18">
        <f t="shared" si="82"/>
        <v>1.1222331864274471</v>
      </c>
      <c r="J415" s="18">
        <f t="shared" si="83"/>
        <v>351.46</v>
      </c>
      <c r="K415" s="18">
        <f t="shared" si="84"/>
        <v>0.41054212753765729</v>
      </c>
    </row>
    <row r="416" spans="2:11" x14ac:dyDescent="0.25">
      <c r="B416">
        <v>357000</v>
      </c>
      <c r="C416">
        <f t="shared" si="76"/>
        <v>357</v>
      </c>
      <c r="D416" s="18">
        <f t="shared" si="77"/>
        <v>354.53800000000001</v>
      </c>
      <c r="E416" s="18">
        <f t="shared" si="78"/>
        <v>0.70681848747022158</v>
      </c>
      <c r="F416" s="38">
        <f t="shared" si="79"/>
        <v>353.51</v>
      </c>
      <c r="G416" s="37">
        <f t="shared" si="80"/>
        <v>0.48455817092316517</v>
      </c>
      <c r="H416" s="18">
        <f t="shared" si="81"/>
        <v>353.1</v>
      </c>
      <c r="I416" s="18">
        <f t="shared" si="82"/>
        <v>1.1206603290512447</v>
      </c>
      <c r="J416" s="18">
        <f t="shared" si="83"/>
        <v>352.46</v>
      </c>
      <c r="K416" s="18">
        <f t="shared" si="84"/>
        <v>0.40996673534524219</v>
      </c>
    </row>
    <row r="417" spans="2:11" x14ac:dyDescent="0.25">
      <c r="B417">
        <v>358000</v>
      </c>
      <c r="C417">
        <f t="shared" si="76"/>
        <v>358</v>
      </c>
      <c r="D417" s="18">
        <f t="shared" si="77"/>
        <v>355.53800000000001</v>
      </c>
      <c r="E417" s="18">
        <f t="shared" si="78"/>
        <v>0.70583062047807843</v>
      </c>
      <c r="F417" s="38">
        <f t="shared" si="79"/>
        <v>354.51</v>
      </c>
      <c r="G417" s="37">
        <f t="shared" si="80"/>
        <v>0.48388094044417546</v>
      </c>
      <c r="H417" s="18">
        <f t="shared" si="81"/>
        <v>354.1</v>
      </c>
      <c r="I417" s="18">
        <f t="shared" si="82"/>
        <v>1.1190940664702582</v>
      </c>
      <c r="J417" s="18">
        <f t="shared" si="83"/>
        <v>353.46</v>
      </c>
      <c r="K417" s="18">
        <f t="shared" si="84"/>
        <v>0.40939375570067493</v>
      </c>
    </row>
    <row r="418" spans="2:11" x14ac:dyDescent="0.25">
      <c r="B418">
        <v>359000</v>
      </c>
      <c r="C418">
        <f t="shared" si="76"/>
        <v>359</v>
      </c>
      <c r="D418" s="18">
        <f t="shared" si="77"/>
        <v>356.53800000000001</v>
      </c>
      <c r="E418" s="18">
        <f t="shared" si="78"/>
        <v>0.70484688394360795</v>
      </c>
      <c r="F418" s="38">
        <f t="shared" si="79"/>
        <v>355.51</v>
      </c>
      <c r="G418" s="37">
        <f t="shared" si="80"/>
        <v>0.4832065415931785</v>
      </c>
      <c r="H418" s="18">
        <f t="shared" si="81"/>
        <v>355.1</v>
      </c>
      <c r="I418" s="18">
        <f t="shared" si="82"/>
        <v>1.1175343527276747</v>
      </c>
      <c r="J418" s="18">
        <f t="shared" si="83"/>
        <v>354.46</v>
      </c>
      <c r="K418" s="18">
        <f t="shared" si="84"/>
        <v>0.40882317179175631</v>
      </c>
    </row>
    <row r="419" spans="2:11" x14ac:dyDescent="0.25">
      <c r="B419">
        <v>360000</v>
      </c>
      <c r="C419">
        <f t="shared" si="76"/>
        <v>360</v>
      </c>
      <c r="D419" s="18">
        <f t="shared" si="77"/>
        <v>357.53800000000001</v>
      </c>
      <c r="E419" s="18">
        <f t="shared" si="78"/>
        <v>0.70386724916311061</v>
      </c>
      <c r="F419" s="38">
        <f t="shared" si="79"/>
        <v>356.51</v>
      </c>
      <c r="G419" s="37">
        <f t="shared" si="80"/>
        <v>0.48253495469240365</v>
      </c>
      <c r="H419" s="18">
        <f t="shared" si="81"/>
        <v>356.1</v>
      </c>
      <c r="I419" s="18">
        <f t="shared" si="82"/>
        <v>1.1159811423137938</v>
      </c>
      <c r="J419" s="18">
        <f t="shared" si="83"/>
        <v>355.46</v>
      </c>
      <c r="K419" s="18">
        <f t="shared" si="84"/>
        <v>0.40825496696985275</v>
      </c>
    </row>
    <row r="420" spans="2:11" x14ac:dyDescent="0.25">
      <c r="B420">
        <v>361000</v>
      </c>
      <c r="C420">
        <f t="shared" si="76"/>
        <v>361</v>
      </c>
      <c r="D420" s="18">
        <f t="shared" si="77"/>
        <v>358.53800000000001</v>
      </c>
      <c r="E420" s="18">
        <f t="shared" si="78"/>
        <v>0.70289168771137112</v>
      </c>
      <c r="F420" s="38">
        <f t="shared" si="79"/>
        <v>357.51</v>
      </c>
      <c r="G420" s="37">
        <f t="shared" si="80"/>
        <v>0.48186616025499446</v>
      </c>
      <c r="H420" s="18">
        <f t="shared" si="81"/>
        <v>357.1</v>
      </c>
      <c r="I420" s="18">
        <f t="shared" si="82"/>
        <v>1.1144343901604523</v>
      </c>
      <c r="J420" s="18">
        <f t="shared" si="83"/>
        <v>356.46</v>
      </c>
      <c r="K420" s="18">
        <f t="shared" si="84"/>
        <v>0.40768912474785629</v>
      </c>
    </row>
    <row r="421" spans="2:11" x14ac:dyDescent="0.25">
      <c r="B421">
        <v>362000</v>
      </c>
      <c r="C421">
        <f t="shared" si="76"/>
        <v>362</v>
      </c>
      <c r="D421" s="18">
        <f t="shared" si="77"/>
        <v>359.53800000000001</v>
      </c>
      <c r="E421" s="18">
        <f t="shared" si="78"/>
        <v>0.70192017143819374</v>
      </c>
      <c r="F421" s="38">
        <f t="shared" si="79"/>
        <v>358.51</v>
      </c>
      <c r="G421" s="37">
        <f t="shared" si="80"/>
        <v>0.48120013898263381</v>
      </c>
      <c r="H421" s="18">
        <f t="shared" si="81"/>
        <v>358.1</v>
      </c>
      <c r="I421" s="18">
        <f t="shared" si="82"/>
        <v>1.1128940516355301</v>
      </c>
      <c r="J421" s="18">
        <f t="shared" si="83"/>
        <v>357.46</v>
      </c>
      <c r="K421" s="18">
        <f t="shared" si="84"/>
        <v>0.40712562879817499</v>
      </c>
    </row>
    <row r="422" spans="2:11" x14ac:dyDescent="0.25">
      <c r="B422">
        <v>363000</v>
      </c>
      <c r="C422">
        <f t="shared" si="76"/>
        <v>363</v>
      </c>
      <c r="D422" s="18">
        <f t="shared" si="77"/>
        <v>360.53800000000001</v>
      </c>
      <c r="E422" s="18">
        <f t="shared" si="78"/>
        <v>0.70095267246499082</v>
      </c>
      <c r="F422" s="38">
        <f t="shared" si="79"/>
        <v>359.51</v>
      </c>
      <c r="G422" s="37">
        <f t="shared" si="80"/>
        <v>0.48053687176320498</v>
      </c>
      <c r="H422" s="18">
        <f t="shared" si="81"/>
        <v>359.1</v>
      </c>
      <c r="I422" s="18">
        <f t="shared" si="82"/>
        <v>1.1113600825375416</v>
      </c>
      <c r="J422" s="18">
        <f t="shared" si="83"/>
        <v>358.46</v>
      </c>
      <c r="K422" s="18">
        <f t="shared" si="84"/>
        <v>0.40656446295075427</v>
      </c>
    </row>
    <row r="423" spans="2:11" x14ac:dyDescent="0.25">
      <c r="B423">
        <v>364000</v>
      </c>
      <c r="C423">
        <f t="shared" si="76"/>
        <v>364</v>
      </c>
      <c r="D423" s="18">
        <f t="shared" si="77"/>
        <v>361.53800000000001</v>
      </c>
      <c r="E423" s="18">
        <f t="shared" si="78"/>
        <v>0.69998916318142279</v>
      </c>
      <c r="F423" s="38">
        <f t="shared" si="79"/>
        <v>360.51</v>
      </c>
      <c r="G423" s="37">
        <f t="shared" si="80"/>
        <v>0.47987633966848831</v>
      </c>
      <c r="H423" s="18">
        <f t="shared" si="81"/>
        <v>360.1</v>
      </c>
      <c r="I423" s="18">
        <f t="shared" si="82"/>
        <v>1.1098324390903083</v>
      </c>
      <c r="J423" s="18">
        <f t="shared" si="83"/>
        <v>359.46</v>
      </c>
      <c r="K423" s="18">
        <f t="shared" si="84"/>
        <v>0.40600561119112794</v>
      </c>
    </row>
    <row r="424" spans="2:11" x14ac:dyDescent="0.25">
      <c r="B424">
        <v>365000</v>
      </c>
      <c r="C424">
        <f t="shared" si="76"/>
        <v>365</v>
      </c>
      <c r="D424" s="18">
        <f t="shared" si="77"/>
        <v>362.53800000000001</v>
      </c>
      <c r="E424" s="18">
        <f t="shared" si="78"/>
        <v>0.69902961624208859</v>
      </c>
      <c r="F424" s="38">
        <f t="shared" si="79"/>
        <v>361.51</v>
      </c>
      <c r="G424" s="37">
        <f t="shared" si="80"/>
        <v>0.47921852395189207</v>
      </c>
      <c r="H424" s="18">
        <f t="shared" si="81"/>
        <v>361.1</v>
      </c>
      <c r="I424" s="18">
        <f t="shared" si="82"/>
        <v>1.1083110779377117</v>
      </c>
      <c r="J424" s="18">
        <f t="shared" si="83"/>
        <v>360.46</v>
      </c>
      <c r="K424" s="18">
        <f t="shared" si="84"/>
        <v>0.40544905765849842</v>
      </c>
    </row>
    <row r="425" spans="2:11" x14ac:dyDescent="0.25">
      <c r="B425">
        <v>366000</v>
      </c>
      <c r="C425">
        <f t="shared" si="76"/>
        <v>366</v>
      </c>
      <c r="D425" s="18">
        <f t="shared" si="77"/>
        <v>363.53800000000001</v>
      </c>
      <c r="E425" s="18">
        <f t="shared" si="78"/>
        <v>0.69807400456326585</v>
      </c>
      <c r="F425" s="38">
        <f t="shared" si="79"/>
        <v>362.51</v>
      </c>
      <c r="G425" s="37">
        <f t="shared" si="80"/>
        <v>0.47856340604621805</v>
      </c>
      <c r="H425" s="18">
        <f t="shared" si="81"/>
        <v>362.1</v>
      </c>
      <c r="I425" s="18">
        <f t="shared" si="82"/>
        <v>1.1067959561385243</v>
      </c>
      <c r="J425" s="18">
        <f t="shared" si="83"/>
        <v>361.46</v>
      </c>
      <c r="K425" s="18">
        <f t="shared" si="84"/>
        <v>0.40489478664384665</v>
      </c>
    </row>
    <row r="426" spans="2:11" x14ac:dyDescent="0.25">
      <c r="B426">
        <v>367000</v>
      </c>
      <c r="C426">
        <f t="shared" si="76"/>
        <v>367</v>
      </c>
      <c r="D426" s="18">
        <f t="shared" si="77"/>
        <v>364.53800000000001</v>
      </c>
      <c r="E426" s="18">
        <f t="shared" si="78"/>
        <v>0.69712230131970043</v>
      </c>
      <c r="F426" s="38">
        <f t="shared" si="79"/>
        <v>363.51</v>
      </c>
      <c r="G426" s="37">
        <f t="shared" si="80"/>
        <v>0.47791096756146051</v>
      </c>
      <c r="H426" s="18">
        <f t="shared" si="81"/>
        <v>363.1</v>
      </c>
      <c r="I426" s="18">
        <f t="shared" si="82"/>
        <v>1.1052870311613205</v>
      </c>
      <c r="J426" s="18">
        <f t="shared" si="83"/>
        <v>362.46</v>
      </c>
      <c r="K426" s="18">
        <f t="shared" si="84"/>
        <v>0.40434278258806927</v>
      </c>
    </row>
    <row r="427" spans="2:11" x14ac:dyDescent="0.25">
      <c r="B427">
        <v>368000</v>
      </c>
      <c r="C427">
        <f t="shared" si="76"/>
        <v>368</v>
      </c>
      <c r="D427" s="18">
        <f t="shared" si="77"/>
        <v>365.53800000000001</v>
      </c>
      <c r="E427" s="18">
        <f t="shared" si="78"/>
        <v>0.69617447994144332</v>
      </c>
      <c r="F427" s="38">
        <f t="shared" si="79"/>
        <v>364.51</v>
      </c>
      <c r="G427" s="37">
        <f t="shared" si="80"/>
        <v>0.47726119028263758</v>
      </c>
      <c r="H427" s="18">
        <f t="shared" si="81"/>
        <v>364.1</v>
      </c>
      <c r="I427" s="18">
        <f t="shared" si="82"/>
        <v>1.1037842608794608</v>
      </c>
      <c r="J427" s="18">
        <f t="shared" si="83"/>
        <v>363.46</v>
      </c>
      <c r="K427" s="18">
        <f t="shared" si="84"/>
        <v>0.40379303008014433</v>
      </c>
    </row>
    <row r="428" spans="2:11" x14ac:dyDescent="0.25">
      <c r="B428">
        <v>369000</v>
      </c>
      <c r="C428">
        <f t="shared" si="76"/>
        <v>369</v>
      </c>
      <c r="D428" s="18">
        <f t="shared" si="77"/>
        <v>366.53800000000001</v>
      </c>
      <c r="E428" s="18">
        <f t="shared" si="78"/>
        <v>0.69523051411073533</v>
      </c>
      <c r="F428" s="38">
        <f t="shared" si="79"/>
        <v>365.51</v>
      </c>
      <c r="G428" s="37">
        <f t="shared" si="80"/>
        <v>0.47661405616765579</v>
      </c>
      <c r="H428" s="18">
        <f t="shared" si="81"/>
        <v>365.1</v>
      </c>
      <c r="I428" s="18">
        <f t="shared" si="82"/>
        <v>1.1022876035661517</v>
      </c>
      <c r="J428" s="18">
        <f t="shared" si="83"/>
        <v>364.46</v>
      </c>
      <c r="K428" s="18">
        <f t="shared" si="84"/>
        <v>0.4032455138553242</v>
      </c>
    </row>
    <row r="429" spans="2:11" x14ac:dyDescent="0.25">
      <c r="B429">
        <v>370000</v>
      </c>
      <c r="C429">
        <f t="shared" si="76"/>
        <v>370</v>
      </c>
      <c r="D429" s="18">
        <f t="shared" si="77"/>
        <v>367.53800000000001</v>
      </c>
      <c r="E429" s="18">
        <f t="shared" si="78"/>
        <v>0.69429037775893787</v>
      </c>
      <c r="F429" s="38">
        <f t="shared" si="79"/>
        <v>366.51</v>
      </c>
      <c r="G429" s="37">
        <f t="shared" si="80"/>
        <v>0.47596954734520569</v>
      </c>
      <c r="H429" s="18">
        <f t="shared" si="81"/>
        <v>366.1</v>
      </c>
      <c r="I429" s="18">
        <f t="shared" si="82"/>
        <v>1.100797017889581</v>
      </c>
      <c r="J429" s="18">
        <f t="shared" si="83"/>
        <v>365.46</v>
      </c>
      <c r="K429" s="18">
        <f t="shared" si="84"/>
        <v>0.40270021879335532</v>
      </c>
    </row>
    <row r="430" spans="2:11" x14ac:dyDescent="0.25">
      <c r="B430">
        <v>371000</v>
      </c>
      <c r="C430">
        <f t="shared" si="76"/>
        <v>371</v>
      </c>
      <c r="D430" s="18">
        <f t="shared" si="77"/>
        <v>368.53800000000001</v>
      </c>
      <c r="E430" s="18">
        <f t="shared" si="78"/>
        <v>0.69335404506350862</v>
      </c>
      <c r="F430" s="38">
        <f t="shared" si="79"/>
        <v>367.51</v>
      </c>
      <c r="G430" s="37">
        <f t="shared" si="80"/>
        <v>0.47532764611268896</v>
      </c>
      <c r="H430" s="18">
        <f t="shared" si="81"/>
        <v>367.1</v>
      </c>
      <c r="I430" s="18">
        <f t="shared" si="82"/>
        <v>1.0993124629081221</v>
      </c>
      <c r="J430" s="18">
        <f t="shared" si="83"/>
        <v>366.46</v>
      </c>
      <c r="K430" s="18">
        <f t="shared" si="84"/>
        <v>0.40215712991672437</v>
      </c>
    </row>
    <row r="431" spans="2:11" x14ac:dyDescent="0.25">
      <c r="B431">
        <v>372000</v>
      </c>
      <c r="C431">
        <f t="shared" si="76"/>
        <v>372</v>
      </c>
      <c r="D431" s="18">
        <f t="shared" si="77"/>
        <v>369.53800000000001</v>
      </c>
      <c r="E431" s="18">
        <f t="shared" si="78"/>
        <v>0.69242149044502332</v>
      </c>
      <c r="F431" s="38">
        <f t="shared" si="79"/>
        <v>368.51</v>
      </c>
      <c r="G431" s="37">
        <f t="shared" si="80"/>
        <v>0.47468833493417623</v>
      </c>
      <c r="H431" s="18">
        <f t="shared" si="81"/>
        <v>368.1</v>
      </c>
      <c r="I431" s="18">
        <f t="shared" si="82"/>
        <v>1.0978338980656115</v>
      </c>
      <c r="J431" s="18">
        <f t="shared" si="83"/>
        <v>367.46</v>
      </c>
      <c r="K431" s="18">
        <f t="shared" si="84"/>
        <v>0.40161623238893063</v>
      </c>
    </row>
    <row r="432" spans="2:11" x14ac:dyDescent="0.25">
      <c r="B432">
        <v>373000</v>
      </c>
      <c r="C432">
        <f t="shared" si="76"/>
        <v>373</v>
      </c>
      <c r="D432" s="18">
        <f t="shared" si="77"/>
        <v>370.53800000000001</v>
      </c>
      <c r="E432" s="18">
        <f t="shared" si="78"/>
        <v>0.6914926885642404</v>
      </c>
      <c r="F432" s="38">
        <f t="shared" si="79"/>
        <v>369.51</v>
      </c>
      <c r="G432" s="37">
        <f t="shared" si="80"/>
        <v>0.47405159643839495</v>
      </c>
      <c r="H432" s="18">
        <f t="shared" si="81"/>
        <v>369.1</v>
      </c>
      <c r="I432" s="18">
        <f t="shared" si="82"/>
        <v>1.0963612831866956</v>
      </c>
      <c r="J432" s="18">
        <f t="shared" si="83"/>
        <v>368.46</v>
      </c>
      <c r="K432" s="18">
        <f t="shared" si="84"/>
        <v>0.40107751151278337</v>
      </c>
    </row>
    <row r="433" spans="2:11" x14ac:dyDescent="0.25">
      <c r="B433">
        <v>374000</v>
      </c>
      <c r="C433">
        <f t="shared" si="76"/>
        <v>374</v>
      </c>
      <c r="D433" s="18">
        <f t="shared" si="77"/>
        <v>371.53800000000001</v>
      </c>
      <c r="E433" s="18">
        <f t="shared" si="78"/>
        <v>0.69056761431920921</v>
      </c>
      <c r="F433" s="38">
        <f t="shared" si="79"/>
        <v>370.51</v>
      </c>
      <c r="G433" s="37">
        <f t="shared" si="80"/>
        <v>0.47341741341674709</v>
      </c>
      <c r="H433" s="18">
        <f t="shared" si="81"/>
        <v>370.1</v>
      </c>
      <c r="I433" s="18">
        <f t="shared" si="82"/>
        <v>1.0948945784722446</v>
      </c>
      <c r="J433" s="18">
        <f t="shared" si="83"/>
        <v>369.46</v>
      </c>
      <c r="K433" s="18">
        <f t="shared" si="84"/>
        <v>0.40054095272872436</v>
      </c>
    </row>
    <row r="434" spans="2:11" x14ac:dyDescent="0.25">
      <c r="B434">
        <v>375000</v>
      </c>
      <c r="C434">
        <f t="shared" si="76"/>
        <v>375</v>
      </c>
      <c r="D434" s="18">
        <f t="shared" si="77"/>
        <v>372.53800000000001</v>
      </c>
      <c r="E434" s="18">
        <f t="shared" si="78"/>
        <v>0.68964624284242038</v>
      </c>
      <c r="F434" s="38">
        <f t="shared" si="79"/>
        <v>371.51</v>
      </c>
      <c r="G434" s="37">
        <f t="shared" si="80"/>
        <v>0.47278576882135531</v>
      </c>
      <c r="H434" s="18">
        <f t="shared" si="81"/>
        <v>371.1</v>
      </c>
      <c r="I434" s="18">
        <f t="shared" si="82"/>
        <v>1.093433744494837</v>
      </c>
      <c r="J434" s="18">
        <f t="shared" si="83"/>
        <v>370.46</v>
      </c>
      <c r="K434" s="18">
        <f t="shared" si="84"/>
        <v>0.40000654161317578</v>
      </c>
    </row>
    <row r="435" spans="2:11" x14ac:dyDescent="0.25">
      <c r="B435">
        <v>376000</v>
      </c>
      <c r="C435">
        <f t="shared" si="76"/>
        <v>376</v>
      </c>
      <c r="D435" s="18">
        <f t="shared" si="77"/>
        <v>373.53800000000001</v>
      </c>
      <c r="E435" s="18">
        <f t="shared" si="78"/>
        <v>0.68872854949799855</v>
      </c>
      <c r="F435" s="38">
        <f t="shared" si="79"/>
        <v>372.51</v>
      </c>
      <c r="G435" s="37">
        <f t="shared" si="80"/>
        <v>0.47215664576313848</v>
      </c>
      <c r="H435" s="18">
        <f t="shared" si="81"/>
        <v>372.1</v>
      </c>
      <c r="I435" s="18">
        <f t="shared" si="82"/>
        <v>1.0919787421943044</v>
      </c>
      <c r="J435" s="18">
        <f t="shared" si="83"/>
        <v>371.46</v>
      </c>
      <c r="K435" s="18">
        <f t="shared" si="84"/>
        <v>0.3994742638769111</v>
      </c>
    </row>
    <row r="436" spans="2:11" x14ac:dyDescent="0.25">
      <c r="B436">
        <v>377000</v>
      </c>
      <c r="C436">
        <f t="shared" si="76"/>
        <v>377</v>
      </c>
      <c r="D436" s="18">
        <f t="shared" si="77"/>
        <v>374.53800000000001</v>
      </c>
      <c r="E436" s="18">
        <f t="shared" si="78"/>
        <v>0.68781450987893522</v>
      </c>
      <c r="F436" s="38">
        <f t="shared" si="79"/>
        <v>373.51</v>
      </c>
      <c r="G436" s="37">
        <f t="shared" si="80"/>
        <v>0.47153002750991518</v>
      </c>
      <c r="H436" s="18">
        <f t="shared" si="81"/>
        <v>373.1</v>
      </c>
      <c r="I436" s="18">
        <f t="shared" si="82"/>
        <v>1.0905295328733493</v>
      </c>
      <c r="J436" s="18">
        <f t="shared" si="83"/>
        <v>372.46</v>
      </c>
      <c r="K436" s="18">
        <f t="shared" si="84"/>
        <v>0.39894410536345065</v>
      </c>
    </row>
    <row r="437" spans="2:11" x14ac:dyDescent="0.25">
      <c r="B437">
        <v>378000</v>
      </c>
      <c r="C437">
        <f t="shared" si="76"/>
        <v>378</v>
      </c>
      <c r="D437" s="18">
        <f t="shared" si="77"/>
        <v>375.53800000000001</v>
      </c>
      <c r="E437" s="18">
        <f t="shared" si="78"/>
        <v>0.68690409980436296</v>
      </c>
      <c r="F437" s="38">
        <f t="shared" si="79"/>
        <v>374.51</v>
      </c>
      <c r="G437" s="37">
        <f t="shared" si="80"/>
        <v>0.47090589748453388</v>
      </c>
      <c r="H437" s="18">
        <f t="shared" si="81"/>
        <v>374.1</v>
      </c>
      <c r="I437" s="18">
        <f t="shared" si="82"/>
        <v>1.0890860781932188</v>
      </c>
      <c r="J437" s="18">
        <f t="shared" si="83"/>
        <v>373.46</v>
      </c>
      <c r="K437" s="18">
        <f t="shared" si="84"/>
        <v>0.39841605204748032</v>
      </c>
    </row>
    <row r="438" spans="2:11" x14ac:dyDescent="0.25">
      <c r="B438">
        <v>379000</v>
      </c>
      <c r="C438">
        <f t="shared" si="76"/>
        <v>379</v>
      </c>
      <c r="D438" s="18">
        <f t="shared" si="77"/>
        <v>376.53800000000001</v>
      </c>
      <c r="E438" s="18">
        <f t="shared" si="78"/>
        <v>0.68599729531686782</v>
      </c>
      <c r="F438" s="38">
        <f t="shared" si="79"/>
        <v>375.51</v>
      </c>
      <c r="G438" s="37">
        <f t="shared" si="80"/>
        <v>0.4702842392630317</v>
      </c>
      <c r="H438" s="18">
        <f t="shared" si="81"/>
        <v>375.1</v>
      </c>
      <c r="I438" s="18">
        <f t="shared" si="82"/>
        <v>1.0876483401694459</v>
      </c>
      <c r="J438" s="18">
        <f t="shared" si="83"/>
        <v>374.46</v>
      </c>
      <c r="K438" s="18">
        <f t="shared" si="84"/>
        <v>0.39789009003329284</v>
      </c>
    </row>
    <row r="439" spans="2:11" x14ac:dyDescent="0.25">
      <c r="B439">
        <v>380000</v>
      </c>
      <c r="C439">
        <f t="shared" si="76"/>
        <v>380</v>
      </c>
      <c r="D439" s="18">
        <f t="shared" si="77"/>
        <v>377.53800000000001</v>
      </c>
      <c r="E439" s="18">
        <f t="shared" si="78"/>
        <v>0.68509407267984201</v>
      </c>
      <c r="F439" s="38">
        <f t="shared" si="79"/>
        <v>376.51</v>
      </c>
      <c r="G439" s="37">
        <f t="shared" si="80"/>
        <v>0.46966503657281894</v>
      </c>
      <c r="H439" s="18">
        <f t="shared" si="81"/>
        <v>376.1</v>
      </c>
      <c r="I439" s="18">
        <f t="shared" si="82"/>
        <v>1.0862162811676523</v>
      </c>
      <c r="J439" s="18">
        <f t="shared" si="83"/>
        <v>375.46</v>
      </c>
      <c r="K439" s="18">
        <f t="shared" si="84"/>
        <v>0.39736620555325219</v>
      </c>
    </row>
    <row r="440" spans="2:11" x14ac:dyDescent="0.25">
      <c r="B440">
        <v>381000</v>
      </c>
      <c r="C440">
        <f t="shared" si="76"/>
        <v>381</v>
      </c>
      <c r="D440" s="18">
        <f t="shared" si="77"/>
        <v>378.53800000000001</v>
      </c>
      <c r="E440" s="18">
        <f t="shared" si="78"/>
        <v>0.68419440837487377</v>
      </c>
      <c r="F440" s="38">
        <f t="shared" si="79"/>
        <v>377.51</v>
      </c>
      <c r="G440" s="37">
        <f t="shared" si="80"/>
        <v>0.46904827329088994</v>
      </c>
      <c r="H440" s="18">
        <f t="shared" si="81"/>
        <v>377.1</v>
      </c>
      <c r="I440" s="18">
        <f t="shared" si="82"/>
        <v>1.0847898638994089</v>
      </c>
      <c r="J440" s="18">
        <f t="shared" si="83"/>
        <v>376.46</v>
      </c>
      <c r="K440" s="18">
        <f t="shared" si="84"/>
        <v>0.39684438496628005</v>
      </c>
    </row>
    <row r="441" spans="2:11" x14ac:dyDescent="0.25">
      <c r="B441">
        <v>382000</v>
      </c>
      <c r="C441">
        <f t="shared" si="76"/>
        <v>382</v>
      </c>
      <c r="D441" s="18">
        <f t="shared" si="77"/>
        <v>379.53800000000001</v>
      </c>
      <c r="E441" s="18">
        <f t="shared" si="78"/>
        <v>0.68329827909917595</v>
      </c>
      <c r="F441" s="38">
        <f t="shared" si="79"/>
        <v>378.51</v>
      </c>
      <c r="G441" s="37">
        <f t="shared" si="80"/>
        <v>0.46843393344205969</v>
      </c>
      <c r="H441" s="18">
        <f t="shared" si="81"/>
        <v>378.1</v>
      </c>
      <c r="I441" s="18">
        <f t="shared" si="82"/>
        <v>1.0833690514181584</v>
      </c>
      <c r="J441" s="18">
        <f t="shared" si="83"/>
        <v>377.46</v>
      </c>
      <c r="K441" s="18">
        <f t="shared" si="84"/>
        <v>0.39632461475636371</v>
      </c>
    </row>
    <row r="442" spans="2:11" x14ac:dyDescent="0.25">
      <c r="B442">
        <v>383000</v>
      </c>
      <c r="C442">
        <f t="shared" si="76"/>
        <v>383</v>
      </c>
      <c r="D442" s="18">
        <f t="shared" si="77"/>
        <v>380.53800000000001</v>
      </c>
      <c r="E442" s="18">
        <f t="shared" si="78"/>
        <v>0.68240566176305006</v>
      </c>
      <c r="F442" s="38">
        <f t="shared" si="79"/>
        <v>379.51</v>
      </c>
      <c r="G442" s="37">
        <f t="shared" si="80"/>
        <v>0.46782200119722628</v>
      </c>
      <c r="H442" s="18">
        <f t="shared" si="81"/>
        <v>379.1</v>
      </c>
      <c r="I442" s="18">
        <f t="shared" si="82"/>
        <v>1.0819538071151977</v>
      </c>
      <c r="J442" s="18">
        <f t="shared" si="83"/>
        <v>378.46</v>
      </c>
      <c r="K442" s="18">
        <f t="shared" si="84"/>
        <v>0.39580688153108573</v>
      </c>
    </row>
    <row r="443" spans="2:11" x14ac:dyDescent="0.25">
      <c r="B443">
        <v>384000</v>
      </c>
      <c r="C443">
        <f t="shared" si="76"/>
        <v>384</v>
      </c>
      <c r="D443" s="18">
        <f t="shared" si="77"/>
        <v>381.53800000000001</v>
      </c>
      <c r="E443" s="18">
        <f t="shared" si="78"/>
        <v>0.68151653348738839</v>
      </c>
      <c r="F443" s="38">
        <f t="shared" si="79"/>
        <v>380.51</v>
      </c>
      <c r="G443" s="37">
        <f t="shared" si="80"/>
        <v>0.46721246087165741</v>
      </c>
      <c r="H443" s="18">
        <f t="shared" si="81"/>
        <v>380.1</v>
      </c>
      <c r="I443" s="18">
        <f t="shared" si="82"/>
        <v>1.080544094715713</v>
      </c>
      <c r="J443" s="18">
        <f t="shared" si="83"/>
        <v>379.46</v>
      </c>
      <c r="K443" s="18">
        <f t="shared" si="84"/>
        <v>0.39529117202017472</v>
      </c>
    </row>
    <row r="444" spans="2:11" x14ac:dyDescent="0.25">
      <c r="B444">
        <v>385000</v>
      </c>
      <c r="C444">
        <f t="shared" si="76"/>
        <v>385</v>
      </c>
      <c r="D444" s="18">
        <f t="shared" si="77"/>
        <v>382.53800000000001</v>
      </c>
      <c r="E444" s="18">
        <f t="shared" si="78"/>
        <v>0.68063087160121039</v>
      </c>
      <c r="F444" s="38">
        <f t="shared" si="79"/>
        <v>381.51</v>
      </c>
      <c r="G444" s="37">
        <f t="shared" si="80"/>
        <v>0.46660529692330233</v>
      </c>
      <c r="H444" s="18">
        <f t="shared" si="81"/>
        <v>381.1</v>
      </c>
      <c r="I444" s="18">
        <f t="shared" si="82"/>
        <v>1.0791398782748771</v>
      </c>
      <c r="J444" s="18">
        <f t="shared" si="83"/>
        <v>380.46</v>
      </c>
      <c r="K444" s="18">
        <f t="shared" si="84"/>
        <v>0.39477747307407657</v>
      </c>
    </row>
    <row r="445" spans="2:11" x14ac:dyDescent="0.25">
      <c r="B445">
        <v>386000</v>
      </c>
      <c r="C445">
        <f t="shared" si="76"/>
        <v>386</v>
      </c>
      <c r="D445" s="18">
        <f t="shared" si="77"/>
        <v>383.53800000000001</v>
      </c>
      <c r="E445" s="18">
        <f t="shared" si="78"/>
        <v>0.67974865363923476</v>
      </c>
      <c r="F445" s="38">
        <f t="shared" si="79"/>
        <v>382.51</v>
      </c>
      <c r="G445" s="37">
        <f t="shared" si="80"/>
        <v>0.46600049395112692</v>
      </c>
      <c r="H445" s="18">
        <f t="shared" si="81"/>
        <v>382.1</v>
      </c>
      <c r="I445" s="18">
        <f t="shared" si="82"/>
        <v>1.077741122173999</v>
      </c>
      <c r="J445" s="18">
        <f t="shared" si="83"/>
        <v>381.46</v>
      </c>
      <c r="K445" s="18">
        <f t="shared" si="84"/>
        <v>0.39426577166254645</v>
      </c>
    </row>
    <row r="446" spans="2:11" x14ac:dyDescent="0.25">
      <c r="B446">
        <v>387000</v>
      </c>
      <c r="C446">
        <f t="shared" si="76"/>
        <v>387</v>
      </c>
      <c r="D446" s="18">
        <f t="shared" si="77"/>
        <v>384.53800000000001</v>
      </c>
      <c r="E446" s="18">
        <f t="shared" si="78"/>
        <v>0.67886985733948624</v>
      </c>
      <c r="F446" s="38">
        <f t="shared" si="79"/>
        <v>383.51</v>
      </c>
      <c r="G446" s="37">
        <f t="shared" si="80"/>
        <v>0.46539803669347335</v>
      </c>
      <c r="H446" s="18">
        <f t="shared" si="81"/>
        <v>383.1</v>
      </c>
      <c r="I446" s="18">
        <f t="shared" si="82"/>
        <v>1.0763477911167283</v>
      </c>
      <c r="J446" s="18">
        <f t="shared" si="83"/>
        <v>382.46</v>
      </c>
      <c r="K446" s="18">
        <f t="shared" si="84"/>
        <v>0.39375605487326032</v>
      </c>
    </row>
    <row r="447" spans="2:11" x14ac:dyDescent="0.25">
      <c r="B447">
        <v>388000</v>
      </c>
      <c r="C447">
        <f t="shared" si="76"/>
        <v>388</v>
      </c>
      <c r="D447" s="18">
        <f t="shared" si="77"/>
        <v>385.53800000000001</v>
      </c>
      <c r="E447" s="18">
        <f t="shared" si="78"/>
        <v>0.67799446064093605</v>
      </c>
      <c r="F447" s="38">
        <f t="shared" si="79"/>
        <v>384.51</v>
      </c>
      <c r="G447" s="37">
        <f t="shared" si="80"/>
        <v>0.464797910026442</v>
      </c>
      <c r="H447" s="18">
        <f t="shared" si="81"/>
        <v>384.1</v>
      </c>
      <c r="I447" s="18">
        <f t="shared" si="82"/>
        <v>1.0749598501253168</v>
      </c>
      <c r="J447" s="18">
        <f t="shared" si="83"/>
        <v>383.46</v>
      </c>
      <c r="K447" s="18">
        <f t="shared" si="84"/>
        <v>0.39324830991044663</v>
      </c>
    </row>
    <row r="448" spans="2:11" x14ac:dyDescent="0.25">
      <c r="B448">
        <v>389000</v>
      </c>
      <c r="C448">
        <f t="shared" si="76"/>
        <v>389</v>
      </c>
      <c r="D448" s="18">
        <f t="shared" si="77"/>
        <v>386.53800000000001</v>
      </c>
      <c r="E448" s="18">
        <f t="shared" si="78"/>
        <v>0.67712244168117608</v>
      </c>
      <c r="F448" s="38">
        <f t="shared" si="79"/>
        <v>385.51</v>
      </c>
      <c r="G448" s="37">
        <f t="shared" si="80"/>
        <v>0.46420009896229736</v>
      </c>
      <c r="H448" s="18">
        <f t="shared" si="81"/>
        <v>385.1</v>
      </c>
      <c r="I448" s="18">
        <f t="shared" si="82"/>
        <v>1.073577264536927</v>
      </c>
      <c r="J448" s="18">
        <f t="shared" si="83"/>
        <v>384.46</v>
      </c>
      <c r="K448" s="18">
        <f t="shared" si="84"/>
        <v>0.39274252409353699</v>
      </c>
    </row>
    <row r="449" spans="2:11" x14ac:dyDescent="0.25">
      <c r="B449">
        <v>390000</v>
      </c>
      <c r="C449">
        <f t="shared" si="76"/>
        <v>390</v>
      </c>
      <c r="D449" s="18">
        <f t="shared" si="77"/>
        <v>387.53800000000001</v>
      </c>
      <c r="E449" s="18">
        <f t="shared" si="78"/>
        <v>0.67625377879412496</v>
      </c>
      <c r="F449" s="38">
        <f t="shared" si="79"/>
        <v>386.51</v>
      </c>
      <c r="G449" s="37">
        <f t="shared" si="80"/>
        <v>0.46360458864789578</v>
      </c>
      <c r="H449" s="18">
        <f t="shared" si="81"/>
        <v>386.1</v>
      </c>
      <c r="I449" s="18">
        <f t="shared" si="82"/>
        <v>1.0722</v>
      </c>
      <c r="J449" s="18">
        <f t="shared" si="83"/>
        <v>385.46</v>
      </c>
      <c r="K449" s="18">
        <f t="shared" si="84"/>
        <v>0.39223868485583607</v>
      </c>
    </row>
    <row r="450" spans="2:11" x14ac:dyDescent="0.25">
      <c r="B450">
        <v>391000</v>
      </c>
      <c r="C450">
        <f t="shared" si="76"/>
        <v>391</v>
      </c>
      <c r="D450" s="18">
        <f t="shared" si="77"/>
        <v>388.53800000000001</v>
      </c>
      <c r="E450" s="18">
        <f t="shared" si="78"/>
        <v>0.67538845050776808</v>
      </c>
      <c r="F450" s="38">
        <f t="shared" si="79"/>
        <v>387.51</v>
      </c>
      <c r="G450" s="37">
        <f t="shared" si="80"/>
        <v>0.463011364363135</v>
      </c>
      <c r="H450" s="18">
        <f t="shared" si="81"/>
        <v>387.1</v>
      </c>
      <c r="I450" s="18">
        <f t="shared" si="82"/>
        <v>1.0708280224706672</v>
      </c>
      <c r="J450" s="18">
        <f t="shared" si="83"/>
        <v>386.46</v>
      </c>
      <c r="K450" s="18">
        <f t="shared" si="84"/>
        <v>0.39173677974321042</v>
      </c>
    </row>
    <row r="451" spans="2:11" x14ac:dyDescent="0.25">
      <c r="B451">
        <v>392000</v>
      </c>
      <c r="C451">
        <f t="shared" si="76"/>
        <v>392</v>
      </c>
      <c r="D451" s="18">
        <f t="shared" si="77"/>
        <v>389.53800000000001</v>
      </c>
      <c r="E451" s="18">
        <f t="shared" si="78"/>
        <v>0.67452643554192737</v>
      </c>
      <c r="F451" s="38">
        <f t="shared" si="79"/>
        <v>388.51</v>
      </c>
      <c r="G451" s="37">
        <f t="shared" si="80"/>
        <v>0.4624204115194267</v>
      </c>
      <c r="H451" s="18">
        <f t="shared" si="81"/>
        <v>388.1</v>
      </c>
      <c r="I451" s="18">
        <f t="shared" si="82"/>
        <v>1.0694612982092184</v>
      </c>
      <c r="J451" s="18">
        <f t="shared" si="83"/>
        <v>387.46</v>
      </c>
      <c r="K451" s="18">
        <f t="shared" si="84"/>
        <v>0.39123679641279518</v>
      </c>
    </row>
    <row r="452" spans="2:11" x14ac:dyDescent="0.25">
      <c r="B452">
        <v>393000</v>
      </c>
      <c r="C452">
        <f t="shared" si="76"/>
        <v>393</v>
      </c>
      <c r="D452" s="18">
        <f t="shared" si="77"/>
        <v>390.53800000000001</v>
      </c>
      <c r="E452" s="18">
        <f t="shared" si="78"/>
        <v>0.67366771280606419</v>
      </c>
      <c r="F452" s="38">
        <f t="shared" si="79"/>
        <v>389.51</v>
      </c>
      <c r="G452" s="37">
        <f t="shared" si="80"/>
        <v>0.46183171565818892</v>
      </c>
      <c r="H452" s="18">
        <f t="shared" si="81"/>
        <v>389.1</v>
      </c>
      <c r="I452" s="18">
        <f t="shared" si="82"/>
        <v>1.0680997937766157</v>
      </c>
      <c r="J452" s="18">
        <f t="shared" si="83"/>
        <v>388.46</v>
      </c>
      <c r="K452" s="18">
        <f t="shared" si="84"/>
        <v>0.39073872263171933</v>
      </c>
    </row>
    <row r="453" spans="2:11" x14ac:dyDescent="0.25">
      <c r="B453">
        <v>394000</v>
      </c>
      <c r="C453">
        <f t="shared" si="76"/>
        <v>394</v>
      </c>
      <c r="D453" s="18">
        <f t="shared" si="77"/>
        <v>391.53800000000001</v>
      </c>
      <c r="E453" s="18">
        <f t="shared" si="78"/>
        <v>0.67281226139711103</v>
      </c>
      <c r="F453" s="38">
        <f t="shared" si="79"/>
        <v>390.51</v>
      </c>
      <c r="G453" s="37">
        <f t="shared" si="80"/>
        <v>0.46124526244936076</v>
      </c>
      <c r="H453" s="18">
        <f t="shared" si="81"/>
        <v>390.1</v>
      </c>
      <c r="I453" s="18">
        <f t="shared" si="82"/>
        <v>1.066743476031057</v>
      </c>
      <c r="J453" s="18">
        <f t="shared" si="83"/>
        <v>389.46</v>
      </c>
      <c r="K453" s="18">
        <f t="shared" si="84"/>
        <v>0.39024254627584859</v>
      </c>
    </row>
    <row r="454" spans="2:11" x14ac:dyDescent="0.25">
      <c r="B454">
        <v>395000</v>
      </c>
      <c r="C454">
        <f t="shared" si="76"/>
        <v>395</v>
      </c>
      <c r="D454" s="18">
        <f t="shared" si="77"/>
        <v>392.53800000000001</v>
      </c>
      <c r="E454" s="18">
        <f t="shared" si="78"/>
        <v>0.67196006059733537</v>
      </c>
      <c r="F454" s="38">
        <f t="shared" si="79"/>
        <v>391.51</v>
      </c>
      <c r="G454" s="37">
        <f t="shared" si="80"/>
        <v>0.46066103768993705</v>
      </c>
      <c r="H454" s="18">
        <f t="shared" si="81"/>
        <v>391.1</v>
      </c>
      <c r="I454" s="18">
        <f t="shared" si="82"/>
        <v>1.0653923121245887</v>
      </c>
      <c r="J454" s="18">
        <f t="shared" si="83"/>
        <v>390.46</v>
      </c>
      <c r="K454" s="18">
        <f t="shared" si="84"/>
        <v>0.38974825532854612</v>
      </c>
    </row>
    <row r="455" spans="2:11" x14ac:dyDescent="0.25">
      <c r="B455">
        <v>396000</v>
      </c>
      <c r="C455">
        <f t="shared" si="76"/>
        <v>396</v>
      </c>
      <c r="D455" s="18">
        <f t="shared" si="77"/>
        <v>393.53800000000001</v>
      </c>
      <c r="E455" s="18">
        <f t="shared" si="78"/>
        <v>0.67111108987223189</v>
      </c>
      <c r="F455" s="38">
        <f t="shared" si="79"/>
        <v>392.51</v>
      </c>
      <c r="G455" s="37">
        <f t="shared" si="80"/>
        <v>0.46007902730252376</v>
      </c>
      <c r="H455" s="18">
        <f t="shared" si="81"/>
        <v>392.1</v>
      </c>
      <c r="I455" s="18">
        <f t="shared" si="82"/>
        <v>1.0640462694997637</v>
      </c>
      <c r="J455" s="18">
        <f t="shared" si="83"/>
        <v>391.46</v>
      </c>
      <c r="K455" s="18">
        <f t="shared" si="84"/>
        <v>0.38925583787944951</v>
      </c>
    </row>
    <row r="456" spans="2:11" x14ac:dyDescent="0.25">
      <c r="B456">
        <v>397000</v>
      </c>
      <c r="C456">
        <f t="shared" si="76"/>
        <v>397</v>
      </c>
      <c r="D456" s="18">
        <f t="shared" si="77"/>
        <v>394.53800000000001</v>
      </c>
      <c r="E456" s="18">
        <f t="shared" si="78"/>
        <v>0.67026532886844403</v>
      </c>
      <c r="F456" s="38">
        <f t="shared" si="79"/>
        <v>393.51</v>
      </c>
      <c r="G456" s="37">
        <f t="shared" si="80"/>
        <v>0.45949921733391297</v>
      </c>
      <c r="H456" s="18">
        <f t="shared" si="81"/>
        <v>393.1</v>
      </c>
      <c r="I456" s="18">
        <f t="shared" si="82"/>
        <v>1.062705315886346</v>
      </c>
      <c r="J456" s="18">
        <f t="shared" si="83"/>
        <v>392.46</v>
      </c>
      <c r="K456" s="18">
        <f t="shared" si="84"/>
        <v>0.38876528212326633</v>
      </c>
    </row>
    <row r="457" spans="2:11" x14ac:dyDescent="0.25">
      <c r="B457">
        <v>398000</v>
      </c>
      <c r="C457">
        <f t="shared" si="76"/>
        <v>398</v>
      </c>
      <c r="D457" s="18">
        <f t="shared" si="77"/>
        <v>395.53800000000001</v>
      </c>
      <c r="E457" s="18">
        <f t="shared" si="78"/>
        <v>0.66942275741171475</v>
      </c>
      <c r="F457" s="38">
        <f t="shared" si="79"/>
        <v>394.51</v>
      </c>
      <c r="G457" s="37">
        <f t="shared" si="80"/>
        <v>0.45892159395367843</v>
      </c>
      <c r="H457" s="18">
        <f t="shared" si="81"/>
        <v>394.1</v>
      </c>
      <c r="I457" s="18">
        <f t="shared" si="82"/>
        <v>1.0613694192980621</v>
      </c>
      <c r="J457" s="18">
        <f t="shared" si="83"/>
        <v>393.46</v>
      </c>
      <c r="K457" s="18">
        <f t="shared" si="84"/>
        <v>0.38827657635858454</v>
      </c>
    </row>
    <row r="458" spans="2:11" x14ac:dyDescent="0.25">
      <c r="B458">
        <v>399000</v>
      </c>
      <c r="C458">
        <f t="shared" si="76"/>
        <v>399</v>
      </c>
      <c r="D458" s="18">
        <f t="shared" si="77"/>
        <v>396.53800000000001</v>
      </c>
      <c r="E458" s="18">
        <f t="shared" si="78"/>
        <v>0.66858335550486547</v>
      </c>
      <c r="F458" s="38">
        <f t="shared" si="79"/>
        <v>395.51</v>
      </c>
      <c r="G458" s="37">
        <f t="shared" si="80"/>
        <v>0.45834614345278951</v>
      </c>
      <c r="H458" s="18">
        <f t="shared" si="81"/>
        <v>395.1</v>
      </c>
      <c r="I458" s="18">
        <f t="shared" si="82"/>
        <v>1.0600385480293961</v>
      </c>
      <c r="J458" s="18">
        <f t="shared" si="83"/>
        <v>394.46</v>
      </c>
      <c r="K458" s="18">
        <f t="shared" si="84"/>
        <v>0.38778970898670062</v>
      </c>
    </row>
    <row r="459" spans="2:11" x14ac:dyDescent="0.25">
      <c r="B459">
        <v>400000</v>
      </c>
      <c r="C459">
        <f t="shared" si="76"/>
        <v>400</v>
      </c>
      <c r="D459" s="18">
        <f t="shared" si="77"/>
        <v>397.53800000000001</v>
      </c>
      <c r="E459" s="18">
        <f t="shared" si="78"/>
        <v>0.66774710332580256</v>
      </c>
      <c r="F459" s="38">
        <f t="shared" si="79"/>
        <v>396.51</v>
      </c>
      <c r="G459" s="37">
        <f t="shared" si="80"/>
        <v>0.45777285224224473</v>
      </c>
      <c r="H459" s="18">
        <f t="shared" si="81"/>
        <v>396.1</v>
      </c>
      <c r="I459" s="18">
        <f t="shared" si="82"/>
        <v>1.0587126706524297</v>
      </c>
      <c r="J459" s="18">
        <f t="shared" si="83"/>
        <v>395.46</v>
      </c>
      <c r="K459" s="18">
        <f t="shared" si="84"/>
        <v>0.38730466851046352</v>
      </c>
    </row>
    <row r="460" spans="2:11" x14ac:dyDescent="0.25">
      <c r="B460">
        <v>401000</v>
      </c>
      <c r="C460">
        <f t="shared" si="76"/>
        <v>401</v>
      </c>
      <c r="D460" s="18">
        <f t="shared" si="77"/>
        <v>398.53800000000001</v>
      </c>
      <c r="E460" s="18">
        <f t="shared" si="78"/>
        <v>0.66691398122555112</v>
      </c>
      <c r="F460" s="38">
        <f t="shared" si="79"/>
        <v>397.51</v>
      </c>
      <c r="G460" s="37">
        <f t="shared" si="80"/>
        <v>0.4572017068517239</v>
      </c>
      <c r="H460" s="18">
        <f t="shared" si="81"/>
        <v>397.1</v>
      </c>
      <c r="I460" s="18">
        <f t="shared" si="82"/>
        <v>1.0573917560137234</v>
      </c>
      <c r="J460" s="18">
        <f t="shared" si="83"/>
        <v>396.46</v>
      </c>
      <c r="K460" s="18">
        <f t="shared" si="84"/>
        <v>0.38682144353313375</v>
      </c>
    </row>
    <row r="461" spans="2:11" x14ac:dyDescent="0.25">
      <c r="B461">
        <v>402000</v>
      </c>
      <c r="C461">
        <f t="shared" si="76"/>
        <v>402</v>
      </c>
      <c r="D461" s="18">
        <f t="shared" si="77"/>
        <v>399.53800000000001</v>
      </c>
      <c r="E461" s="18">
        <f t="shared" si="78"/>
        <v>0.66608396972631623</v>
      </c>
      <c r="F461" s="38">
        <f t="shared" si="79"/>
        <v>398.51</v>
      </c>
      <c r="G461" s="37">
        <f t="shared" si="80"/>
        <v>0.45663269392825906</v>
      </c>
      <c r="H461" s="18">
        <f t="shared" si="81"/>
        <v>398.1</v>
      </c>
      <c r="I461" s="18">
        <f t="shared" si="82"/>
        <v>1.056075773231244</v>
      </c>
      <c r="J461" s="18">
        <f t="shared" si="83"/>
        <v>397.46</v>
      </c>
      <c r="K461" s="18">
        <f t="shared" si="84"/>
        <v>0.38634002275725926</v>
      </c>
    </row>
    <row r="462" spans="2:11" x14ac:dyDescent="0.25">
      <c r="B462">
        <v>403000</v>
      </c>
      <c r="C462">
        <f t="shared" si="76"/>
        <v>403</v>
      </c>
      <c r="D462" s="18">
        <f t="shared" si="77"/>
        <v>400.53800000000001</v>
      </c>
      <c r="E462" s="18">
        <f t="shared" si="78"/>
        <v>0.66525704951957021</v>
      </c>
      <c r="F462" s="38">
        <f t="shared" si="79"/>
        <v>399.51</v>
      </c>
      <c r="G462" s="37">
        <f t="shared" si="80"/>
        <v>0.45606580023492288</v>
      </c>
      <c r="H462" s="18">
        <f t="shared" si="81"/>
        <v>399.1</v>
      </c>
      <c r="I462" s="18">
        <f t="shared" si="82"/>
        <v>1.0547646916913316</v>
      </c>
      <c r="J462" s="18">
        <f t="shared" si="83"/>
        <v>398.46</v>
      </c>
      <c r="K462" s="18">
        <f t="shared" si="84"/>
        <v>0.38586039498356584</v>
      </c>
    </row>
    <row r="463" spans="2:11" x14ac:dyDescent="0.25">
      <c r="B463">
        <v>404000</v>
      </c>
      <c r="C463">
        <f t="shared" si="76"/>
        <v>404</v>
      </c>
      <c r="D463" s="18">
        <f t="shared" si="77"/>
        <v>401.53800000000001</v>
      </c>
      <c r="E463" s="18">
        <f t="shared" si="78"/>
        <v>0.66443320146416585</v>
      </c>
      <c r="F463" s="38">
        <f t="shared" si="79"/>
        <v>400.51</v>
      </c>
      <c r="G463" s="37">
        <f t="shared" si="80"/>
        <v>0.45550101264953569</v>
      </c>
      <c r="H463" s="18">
        <f t="shared" si="81"/>
        <v>400.1</v>
      </c>
      <c r="I463" s="18">
        <f t="shared" si="82"/>
        <v>1.0534584810457073</v>
      </c>
      <c r="J463" s="18">
        <f t="shared" si="83"/>
        <v>399.46</v>
      </c>
      <c r="K463" s="18">
        <f t="shared" si="84"/>
        <v>0.38538254910986286</v>
      </c>
    </row>
    <row r="464" spans="2:11" x14ac:dyDescent="0.25">
      <c r="B464">
        <v>405000</v>
      </c>
      <c r="C464">
        <f t="shared" si="76"/>
        <v>405</v>
      </c>
      <c r="D464" s="18">
        <f t="shared" si="77"/>
        <v>402.53800000000001</v>
      </c>
      <c r="E464" s="18">
        <f t="shared" si="78"/>
        <v>0.66361240658447573</v>
      </c>
      <c r="F464" s="38">
        <f t="shared" si="79"/>
        <v>401.51</v>
      </c>
      <c r="G464" s="37">
        <f t="shared" si="80"/>
        <v>0.45493831816338942</v>
      </c>
      <c r="H464" s="18">
        <f t="shared" si="81"/>
        <v>401.1</v>
      </c>
      <c r="I464" s="18">
        <f t="shared" si="82"/>
        <v>1.0521571112085242</v>
      </c>
      <c r="J464" s="18">
        <f t="shared" si="83"/>
        <v>400.46</v>
      </c>
      <c r="K464" s="18">
        <f t="shared" si="84"/>
        <v>0.38490647412996382</v>
      </c>
    </row>
    <row r="465" spans="2:11" x14ac:dyDescent="0.25">
      <c r="B465">
        <v>406000</v>
      </c>
      <c r="C465">
        <f t="shared" si="76"/>
        <v>406</v>
      </c>
      <c r="D465" s="18">
        <f t="shared" si="77"/>
        <v>403.53800000000001</v>
      </c>
      <c r="E465" s="18">
        <f t="shared" si="78"/>
        <v>0.66279464606855643</v>
      </c>
      <c r="F465" s="38">
        <f t="shared" si="79"/>
        <v>402.51</v>
      </c>
      <c r="G465" s="37">
        <f t="shared" si="80"/>
        <v>0.45437770387998927</v>
      </c>
      <c r="H465" s="18">
        <f t="shared" si="81"/>
        <v>402.1</v>
      </c>
      <c r="I465" s="18">
        <f t="shared" si="82"/>
        <v>1.0508605523534562</v>
      </c>
      <c r="J465" s="18">
        <f t="shared" si="83"/>
        <v>401.46</v>
      </c>
      <c r="K465" s="18">
        <f t="shared" si="84"/>
        <v>0.3844321591326218</v>
      </c>
    </row>
    <row r="466" spans="2:11" x14ac:dyDescent="0.25">
      <c r="B466">
        <v>407000</v>
      </c>
      <c r="C466">
        <f t="shared" si="76"/>
        <v>407</v>
      </c>
      <c r="D466" s="18">
        <f t="shared" si="77"/>
        <v>404.53800000000001</v>
      </c>
      <c r="E466" s="18">
        <f t="shared" si="78"/>
        <v>0.66197990126633721</v>
      </c>
      <c r="F466" s="38">
        <f t="shared" si="79"/>
        <v>403.51</v>
      </c>
      <c r="G466" s="37">
        <f t="shared" si="80"/>
        <v>0.45381915701381237</v>
      </c>
      <c r="H466" s="18">
        <f t="shared" si="81"/>
        <v>403.1</v>
      </c>
      <c r="I466" s="18">
        <f t="shared" si="82"/>
        <v>1.0495687749108265</v>
      </c>
      <c r="J466" s="18">
        <f t="shared" si="83"/>
        <v>402.46</v>
      </c>
      <c r="K466" s="18">
        <f t="shared" si="84"/>
        <v>0.38395959330047907</v>
      </c>
    </row>
    <row r="467" spans="2:11" x14ac:dyDescent="0.25">
      <c r="B467">
        <v>408000</v>
      </c>
      <c r="C467">
        <f t="shared" ref="C467:C527" si="85">B467/$A$52</f>
        <v>408</v>
      </c>
      <c r="D467" s="18">
        <f t="shared" ref="D467:D527" si="86">C467-$E$49</f>
        <v>405.53800000000001</v>
      </c>
      <c r="E467" s="18">
        <f t="shared" ref="E467:E527" si="87">SQRT(2*$E$50/$B467)/$A$52</f>
        <v>0.66116815368783477</v>
      </c>
      <c r="F467" s="38">
        <f t="shared" ref="F467:F527" si="88">C467-$G$49</f>
        <v>404.51</v>
      </c>
      <c r="G467" s="37">
        <f t="shared" ref="G467:G527" si="89">SQRT(2*$G$50/B467)/$A$52</f>
        <v>0.45326266488908279</v>
      </c>
      <c r="H467" s="18">
        <f t="shared" ref="H467:H527" si="90">C467-$I$49</f>
        <v>404.1</v>
      </c>
      <c r="I467" s="18">
        <f t="shared" ref="I467:I527" si="91">SQRT(2*$I$50/$B467)/$A$52</f>
        <v>1.0482817495647763</v>
      </c>
      <c r="J467" s="18">
        <f t="shared" ref="J467:J527" si="92">C467-$K$49</f>
        <v>403.46</v>
      </c>
      <c r="K467" s="18">
        <f t="shared" ref="K467:K527" si="93">SQRT(2*$K$50/$B467)/$A$52</f>
        <v>0.38348876590903075</v>
      </c>
    </row>
    <row r="468" spans="2:11" x14ac:dyDescent="0.25">
      <c r="B468">
        <v>409000</v>
      </c>
      <c r="C468">
        <f t="shared" si="85"/>
        <v>409</v>
      </c>
      <c r="D468" s="18">
        <f t="shared" si="86"/>
        <v>406.53800000000001</v>
      </c>
      <c r="E468" s="18">
        <f t="shared" si="87"/>
        <v>0.66035938500138935</v>
      </c>
      <c r="F468" s="38">
        <f t="shared" si="88"/>
        <v>405.51</v>
      </c>
      <c r="G468" s="37">
        <f t="shared" si="89"/>
        <v>0.4527082149385635</v>
      </c>
      <c r="H468" s="18">
        <f t="shared" si="90"/>
        <v>405.1</v>
      </c>
      <c r="I468" s="18">
        <f t="shared" si="91"/>
        <v>1.0469994472504689</v>
      </c>
      <c r="J468" s="18">
        <f t="shared" si="92"/>
        <v>404.46</v>
      </c>
      <c r="K468" s="18">
        <f t="shared" si="93"/>
        <v>0.38301966632560269</v>
      </c>
    </row>
    <row r="469" spans="2:11" x14ac:dyDescent="0.25">
      <c r="B469">
        <v>410000</v>
      </c>
      <c r="C469">
        <f t="shared" si="85"/>
        <v>410</v>
      </c>
      <c r="D469" s="18">
        <f t="shared" si="86"/>
        <v>407.53800000000001</v>
      </c>
      <c r="E469" s="18">
        <f t="shared" si="87"/>
        <v>0.65955357703192685</v>
      </c>
      <c r="F469" s="38">
        <f t="shared" si="88"/>
        <v>406.51</v>
      </c>
      <c r="G469" s="37">
        <f t="shared" si="89"/>
        <v>0.4521557947023645</v>
      </c>
      <c r="H469" s="18">
        <f t="shared" si="90"/>
        <v>406.1</v>
      </c>
      <c r="I469" s="18">
        <f t="shared" si="91"/>
        <v>1.0457218391513341</v>
      </c>
      <c r="J469" s="18">
        <f t="shared" si="92"/>
        <v>405.46</v>
      </c>
      <c r="K469" s="18">
        <f t="shared" si="93"/>
        <v>0.38255228400834312</v>
      </c>
    </row>
    <row r="470" spans="2:11" x14ac:dyDescent="0.25">
      <c r="B470">
        <v>411000</v>
      </c>
      <c r="C470">
        <f t="shared" si="85"/>
        <v>411</v>
      </c>
      <c r="D470" s="18">
        <f t="shared" si="86"/>
        <v>408.53800000000001</v>
      </c>
      <c r="E470" s="18">
        <f t="shared" si="87"/>
        <v>0.65875071175924282</v>
      </c>
      <c r="F470" s="38">
        <f t="shared" si="88"/>
        <v>407.51</v>
      </c>
      <c r="G470" s="37">
        <f t="shared" si="89"/>
        <v>0.45160539182676651</v>
      </c>
      <c r="H470" s="18">
        <f t="shared" si="90"/>
        <v>407.1</v>
      </c>
      <c r="I470" s="18">
        <f t="shared" si="91"/>
        <v>1.0444488966963481</v>
      </c>
      <c r="J470" s="18">
        <f t="shared" si="92"/>
        <v>406.46</v>
      </c>
      <c r="K470" s="18">
        <f t="shared" si="93"/>
        <v>0.38208660850522724</v>
      </c>
    </row>
    <row r="471" spans="2:11" x14ac:dyDescent="0.25">
      <c r="B471">
        <v>412000</v>
      </c>
      <c r="C471">
        <f t="shared" si="85"/>
        <v>412</v>
      </c>
      <c r="D471" s="18">
        <f t="shared" si="86"/>
        <v>409.53800000000001</v>
      </c>
      <c r="E471" s="18">
        <f t="shared" si="87"/>
        <v>0.65795077131631075</v>
      </c>
      <c r="F471" s="38">
        <f t="shared" si="88"/>
        <v>408.51</v>
      </c>
      <c r="G471" s="37">
        <f t="shared" si="89"/>
        <v>0.4510569940630606</v>
      </c>
      <c r="H471" s="18">
        <f t="shared" si="90"/>
        <v>408.1</v>
      </c>
      <c r="I471" s="18">
        <f t="shared" si="91"/>
        <v>1.0431805915573495</v>
      </c>
      <c r="J471" s="18">
        <f t="shared" si="92"/>
        <v>407.46</v>
      </c>
      <c r="K471" s="18">
        <f t="shared" si="93"/>
        <v>0.38162262945307585</v>
      </c>
    </row>
    <row r="472" spans="2:11" x14ac:dyDescent="0.25">
      <c r="B472">
        <v>413000</v>
      </c>
      <c r="C472">
        <f t="shared" si="85"/>
        <v>413</v>
      </c>
      <c r="D472" s="18">
        <f t="shared" si="86"/>
        <v>410.53800000000001</v>
      </c>
      <c r="E472" s="18">
        <f t="shared" si="87"/>
        <v>0.6571537379876109</v>
      </c>
      <c r="F472" s="38">
        <f t="shared" si="88"/>
        <v>409.51</v>
      </c>
      <c r="G472" s="37">
        <f t="shared" si="89"/>
        <v>0.45051058926640358</v>
      </c>
      <c r="H472" s="18">
        <f t="shared" si="90"/>
        <v>409.1</v>
      </c>
      <c r="I472" s="18">
        <f t="shared" si="91"/>
        <v>1.0419168956463918</v>
      </c>
      <c r="J472" s="18">
        <f t="shared" si="92"/>
        <v>408.46</v>
      </c>
      <c r="K472" s="18">
        <f t="shared" si="93"/>
        <v>0.3811603365765866</v>
      </c>
    </row>
    <row r="473" spans="2:11" x14ac:dyDescent="0.25">
      <c r="B473">
        <v>414000</v>
      </c>
      <c r="C473">
        <f t="shared" si="85"/>
        <v>414</v>
      </c>
      <c r="D473" s="18">
        <f t="shared" si="86"/>
        <v>411.53800000000001</v>
      </c>
      <c r="E473" s="18">
        <f t="shared" si="87"/>
        <v>0.65635959420748358</v>
      </c>
      <c r="F473" s="38">
        <f t="shared" si="88"/>
        <v>410.51</v>
      </c>
      <c r="G473" s="37">
        <f t="shared" si="89"/>
        <v>0.44996616539468831</v>
      </c>
      <c r="H473" s="18">
        <f t="shared" si="90"/>
        <v>410.1</v>
      </c>
      <c r="I473" s="18">
        <f t="shared" si="91"/>
        <v>1.0406577811131306</v>
      </c>
      <c r="J473" s="18">
        <f t="shared" si="92"/>
        <v>409.46</v>
      </c>
      <c r="K473" s="18">
        <f t="shared" si="93"/>
        <v>0.38069971968737815</v>
      </c>
    </row>
    <row r="474" spans="2:11" x14ac:dyDescent="0.25">
      <c r="B474">
        <v>415000</v>
      </c>
      <c r="C474">
        <f t="shared" si="85"/>
        <v>415</v>
      </c>
      <c r="D474" s="18">
        <f t="shared" si="86"/>
        <v>412.53800000000001</v>
      </c>
      <c r="E474" s="18">
        <f t="shared" si="87"/>
        <v>0.6555683225585025</v>
      </c>
      <c r="F474" s="38">
        <f t="shared" si="88"/>
        <v>411.51</v>
      </c>
      <c r="G474" s="37">
        <f t="shared" si="89"/>
        <v>0.44942371050742869</v>
      </c>
      <c r="H474" s="18">
        <f t="shared" si="90"/>
        <v>411.1</v>
      </c>
      <c r="I474" s="18">
        <f t="shared" si="91"/>
        <v>1.0394032203422459</v>
      </c>
      <c r="J474" s="18">
        <f t="shared" si="92"/>
        <v>410.46</v>
      </c>
      <c r="K474" s="18">
        <f t="shared" si="93"/>
        <v>0.38024076868304729</v>
      </c>
    </row>
    <row r="475" spans="2:11" x14ac:dyDescent="0.25">
      <c r="B475">
        <v>416000</v>
      </c>
      <c r="C475">
        <f t="shared" si="85"/>
        <v>416</v>
      </c>
      <c r="D475" s="18">
        <f t="shared" si="86"/>
        <v>413.53800000000001</v>
      </c>
      <c r="E475" s="18">
        <f t="shared" si="87"/>
        <v>0.65477990576987011</v>
      </c>
      <c r="F475" s="38">
        <f t="shared" si="88"/>
        <v>412.51</v>
      </c>
      <c r="G475" s="37">
        <f t="shared" si="89"/>
        <v>0.44888321276466009</v>
      </c>
      <c r="H475" s="18">
        <f t="shared" si="90"/>
        <v>412.1</v>
      </c>
      <c r="I475" s="18">
        <f t="shared" si="91"/>
        <v>1.0381531859508981</v>
      </c>
      <c r="J475" s="18">
        <f t="shared" si="92"/>
        <v>411.46</v>
      </c>
      <c r="K475" s="18">
        <f t="shared" si="93"/>
        <v>0.37978347354623815</v>
      </c>
    </row>
    <row r="476" spans="2:11" x14ac:dyDescent="0.25">
      <c r="B476">
        <v>417000</v>
      </c>
      <c r="C476">
        <f t="shared" si="85"/>
        <v>417</v>
      </c>
      <c r="D476" s="18">
        <f t="shared" si="86"/>
        <v>414.53800000000001</v>
      </c>
      <c r="E476" s="18">
        <f t="shared" si="87"/>
        <v>0.65399432671583546</v>
      </c>
      <c r="F476" s="38">
        <f t="shared" si="88"/>
        <v>413.51</v>
      </c>
      <c r="G476" s="37">
        <f t="shared" si="89"/>
        <v>0.44834466042585375</v>
      </c>
      <c r="H476" s="18">
        <f t="shared" si="90"/>
        <v>413.1</v>
      </c>
      <c r="I476" s="18">
        <f t="shared" si="91"/>
        <v>1.0369076507862178</v>
      </c>
      <c r="J476" s="18">
        <f t="shared" si="92"/>
        <v>412.46</v>
      </c>
      <c r="K476" s="18">
        <f t="shared" si="93"/>
        <v>0.37932782434372375</v>
      </c>
    </row>
    <row r="477" spans="2:11" x14ac:dyDescent="0.25">
      <c r="B477">
        <v>418000</v>
      </c>
      <c r="C477">
        <f t="shared" si="85"/>
        <v>418</v>
      </c>
      <c r="D477" s="18">
        <f t="shared" si="86"/>
        <v>415.53800000000001</v>
      </c>
      <c r="E477" s="18">
        <f t="shared" si="87"/>
        <v>0.65321156841413019</v>
      </c>
      <c r="F477" s="38">
        <f t="shared" si="88"/>
        <v>414.51</v>
      </c>
      <c r="G477" s="37">
        <f t="shared" si="89"/>
        <v>0.44780804184884582</v>
      </c>
      <c r="H477" s="18">
        <f t="shared" si="90"/>
        <v>414.1</v>
      </c>
      <c r="I477" s="18">
        <f t="shared" si="91"/>
        <v>1.035666587922828</v>
      </c>
      <c r="J477" s="18">
        <f t="shared" si="92"/>
        <v>413.46</v>
      </c>
      <c r="K477" s="18">
        <f t="shared" si="93"/>
        <v>0.37887381122550012</v>
      </c>
    </row>
    <row r="478" spans="2:11" x14ac:dyDescent="0.25">
      <c r="B478">
        <v>419000</v>
      </c>
      <c r="C478">
        <f t="shared" si="85"/>
        <v>419</v>
      </c>
      <c r="D478" s="18">
        <f t="shared" si="86"/>
        <v>416.53800000000001</v>
      </c>
      <c r="E478" s="18">
        <f t="shared" si="87"/>
        <v>0.65243161402442806</v>
      </c>
      <c r="F478" s="38">
        <f t="shared" si="88"/>
        <v>415.51</v>
      </c>
      <c r="G478" s="37">
        <f t="shared" si="89"/>
        <v>0.44727334548877995</v>
      </c>
      <c r="H478" s="18">
        <f t="shared" si="90"/>
        <v>415.1</v>
      </c>
      <c r="I478" s="18">
        <f t="shared" si="91"/>
        <v>1.0344299706604005</v>
      </c>
      <c r="J478" s="18">
        <f t="shared" si="92"/>
        <v>414.46</v>
      </c>
      <c r="K478" s="18">
        <f t="shared" si="93"/>
        <v>0.37842142442389165</v>
      </c>
    </row>
    <row r="479" spans="2:11" x14ac:dyDescent="0.25">
      <c r="B479">
        <v>420000</v>
      </c>
      <c r="C479">
        <f t="shared" si="85"/>
        <v>420</v>
      </c>
      <c r="D479" s="18">
        <f t="shared" si="86"/>
        <v>417.53800000000001</v>
      </c>
      <c r="E479" s="18">
        <f t="shared" si="87"/>
        <v>0.6516544468468225</v>
      </c>
      <c r="F479" s="38">
        <f t="shared" si="88"/>
        <v>416.51</v>
      </c>
      <c r="G479" s="37">
        <f t="shared" si="89"/>
        <v>0.44674055989706474</v>
      </c>
      <c r="H479" s="18">
        <f t="shared" si="90"/>
        <v>416.1</v>
      </c>
      <c r="I479" s="18">
        <f t="shared" si="91"/>
        <v>1.0331977725212425</v>
      </c>
      <c r="J479" s="18">
        <f t="shared" si="92"/>
        <v>415.46</v>
      </c>
      <c r="K479" s="18">
        <f t="shared" si="93"/>
        <v>0.37797065425266879</v>
      </c>
    </row>
    <row r="480" spans="2:11" x14ac:dyDescent="0.25">
      <c r="B480">
        <v>421000</v>
      </c>
      <c r="C480">
        <f t="shared" si="85"/>
        <v>421</v>
      </c>
      <c r="D480" s="18">
        <f t="shared" si="86"/>
        <v>418.53800000000001</v>
      </c>
      <c r="E480" s="18">
        <f t="shared" si="87"/>
        <v>0.65088005032032448</v>
      </c>
      <c r="F480" s="38">
        <f t="shared" si="88"/>
        <v>417.51</v>
      </c>
      <c r="G480" s="37">
        <f t="shared" si="89"/>
        <v>0.44620967372034331</v>
      </c>
      <c r="H480" s="18">
        <f t="shared" si="90"/>
        <v>417.1</v>
      </c>
      <c r="I480" s="18">
        <f t="shared" si="91"/>
        <v>1.0319699672479148</v>
      </c>
      <c r="J480" s="18">
        <f t="shared" si="92"/>
        <v>416.46</v>
      </c>
      <c r="K480" s="18">
        <f t="shared" si="93"/>
        <v>0.3775214911061765</v>
      </c>
    </row>
    <row r="481" spans="2:11" x14ac:dyDescent="0.25">
      <c r="B481">
        <v>422000</v>
      </c>
      <c r="C481">
        <f t="shared" si="85"/>
        <v>422</v>
      </c>
      <c r="D481" s="18">
        <f t="shared" si="86"/>
        <v>419.53800000000001</v>
      </c>
      <c r="E481" s="18">
        <f t="shared" si="87"/>
        <v>0.65010840802138126</v>
      </c>
      <c r="F481" s="38">
        <f t="shared" si="88"/>
        <v>418.51</v>
      </c>
      <c r="G481" s="37">
        <f t="shared" si="89"/>
        <v>0.44568067569947784</v>
      </c>
      <c r="H481" s="18">
        <f t="shared" si="90"/>
        <v>418.1</v>
      </c>
      <c r="I481" s="18">
        <f t="shared" si="91"/>
        <v>1.0307465288008839</v>
      </c>
      <c r="J481" s="18">
        <f t="shared" si="92"/>
        <v>417.46</v>
      </c>
      <c r="K481" s="18">
        <f t="shared" si="93"/>
        <v>0.37707392545847496</v>
      </c>
    </row>
    <row r="482" spans="2:11" x14ac:dyDescent="0.25">
      <c r="B482">
        <v>423000</v>
      </c>
      <c r="C482">
        <f t="shared" si="85"/>
        <v>423</v>
      </c>
      <c r="D482" s="18">
        <f t="shared" si="86"/>
        <v>420.53800000000001</v>
      </c>
      <c r="E482" s="18">
        <f t="shared" si="87"/>
        <v>0.64933950366241266</v>
      </c>
      <c r="F482" s="38">
        <f t="shared" si="88"/>
        <v>419.51</v>
      </c>
      <c r="G482" s="37">
        <f t="shared" si="89"/>
        <v>0.44515355466854645</v>
      </c>
      <c r="H482" s="18">
        <f t="shared" si="90"/>
        <v>419.1</v>
      </c>
      <c r="I482" s="18">
        <f t="shared" si="91"/>
        <v>1.0295274313561993</v>
      </c>
      <c r="J482" s="18">
        <f t="shared" si="92"/>
        <v>418.46</v>
      </c>
      <c r="K482" s="18">
        <f t="shared" si="93"/>
        <v>0.37662794786249082</v>
      </c>
    </row>
    <row r="483" spans="2:11" x14ac:dyDescent="0.25">
      <c r="B483">
        <v>424000</v>
      </c>
      <c r="C483">
        <f t="shared" si="85"/>
        <v>424</v>
      </c>
      <c r="D483" s="18">
        <f t="shared" si="86"/>
        <v>421.53800000000001</v>
      </c>
      <c r="E483" s="18">
        <f t="shared" si="87"/>
        <v>0.64857332109036736</v>
      </c>
      <c r="F483" s="38">
        <f t="shared" si="88"/>
        <v>420.51</v>
      </c>
      <c r="G483" s="37">
        <f t="shared" si="89"/>
        <v>0.44462829955385313</v>
      </c>
      <c r="H483" s="18">
        <f t="shared" si="90"/>
        <v>420.1</v>
      </c>
      <c r="I483" s="18">
        <f t="shared" si="91"/>
        <v>1.0283126493032073</v>
      </c>
      <c r="J483" s="18">
        <f t="shared" si="92"/>
        <v>419.46</v>
      </c>
      <c r="K483" s="18">
        <f t="shared" si="93"/>
        <v>0.37618354894917982</v>
      </c>
    </row>
    <row r="484" spans="2:11" x14ac:dyDescent="0.25">
      <c r="B484">
        <v>425000</v>
      </c>
      <c r="C484">
        <f t="shared" si="85"/>
        <v>425</v>
      </c>
      <c r="D484" s="18">
        <f t="shared" si="86"/>
        <v>422.53800000000001</v>
      </c>
      <c r="E484" s="18">
        <f t="shared" si="87"/>
        <v>0.64780984428529731</v>
      </c>
      <c r="F484" s="38">
        <f t="shared" si="88"/>
        <v>421.51</v>
      </c>
      <c r="G484" s="37">
        <f t="shared" si="89"/>
        <v>0.44410489937295083</v>
      </c>
      <c r="H484" s="18">
        <f t="shared" si="90"/>
        <v>421.1</v>
      </c>
      <c r="I484" s="18">
        <f t="shared" si="91"/>
        <v>1.0271021572422894</v>
      </c>
      <c r="J484" s="18">
        <f t="shared" si="92"/>
        <v>420.46</v>
      </c>
      <c r="K484" s="18">
        <f t="shared" si="93"/>
        <v>0.37574071942670001</v>
      </c>
    </row>
    <row r="485" spans="2:11" x14ac:dyDescent="0.25">
      <c r="B485">
        <v>426000</v>
      </c>
      <c r="C485">
        <f t="shared" si="85"/>
        <v>426</v>
      </c>
      <c r="D485" s="18">
        <f t="shared" si="86"/>
        <v>423.53800000000001</v>
      </c>
      <c r="E485" s="18">
        <f t="shared" si="87"/>
        <v>0.64704905735895168</v>
      </c>
      <c r="F485" s="38">
        <f t="shared" si="88"/>
        <v>422.51</v>
      </c>
      <c r="G485" s="37">
        <f t="shared" si="89"/>
        <v>0.4435833432336771</v>
      </c>
      <c r="H485" s="18">
        <f t="shared" si="90"/>
        <v>422.1</v>
      </c>
      <c r="I485" s="18">
        <f t="shared" si="91"/>
        <v>1.025895929982632</v>
      </c>
      <c r="J485" s="18">
        <f t="shared" si="92"/>
        <v>421.46</v>
      </c>
      <c r="K485" s="18">
        <f t="shared" si="93"/>
        <v>0.3752994500795957</v>
      </c>
    </row>
    <row r="486" spans="2:11" x14ac:dyDescent="0.25">
      <c r="B486">
        <v>427000</v>
      </c>
      <c r="C486">
        <f t="shared" si="85"/>
        <v>427</v>
      </c>
      <c r="D486" s="18">
        <f t="shared" si="86"/>
        <v>424.53800000000001</v>
      </c>
      <c r="E486" s="18">
        <f t="shared" si="87"/>
        <v>0.64629094455338731</v>
      </c>
      <c r="F486" s="38">
        <f t="shared" si="88"/>
        <v>423.51</v>
      </c>
      <c r="G486" s="37">
        <f t="shared" si="89"/>
        <v>0.44306362033320162</v>
      </c>
      <c r="H486" s="18">
        <f t="shared" si="90"/>
        <v>423.1</v>
      </c>
      <c r="I486" s="18">
        <f t="shared" si="91"/>
        <v>1.024693942540025</v>
      </c>
      <c r="J486" s="18">
        <f t="shared" si="92"/>
        <v>422.46</v>
      </c>
      <c r="K486" s="18">
        <f t="shared" si="93"/>
        <v>0.37485973176799203</v>
      </c>
    </row>
    <row r="487" spans="2:11" x14ac:dyDescent="0.25">
      <c r="B487">
        <v>428000</v>
      </c>
      <c r="C487">
        <f t="shared" si="85"/>
        <v>428</v>
      </c>
      <c r="D487" s="18">
        <f t="shared" si="86"/>
        <v>425.53800000000001</v>
      </c>
      <c r="E487" s="18">
        <f t="shared" si="87"/>
        <v>0.64553549023959833</v>
      </c>
      <c r="F487" s="38">
        <f t="shared" si="88"/>
        <v>424.51</v>
      </c>
      <c r="G487" s="37">
        <f t="shared" si="89"/>
        <v>0.44254571995708697</v>
      </c>
      <c r="H487" s="18">
        <f t="shared" si="90"/>
        <v>424.1</v>
      </c>
      <c r="I487" s="18">
        <f t="shared" si="91"/>
        <v>1.0234961701346879</v>
      </c>
      <c r="J487" s="18">
        <f t="shared" si="92"/>
        <v>423.46</v>
      </c>
      <c r="K487" s="18">
        <f t="shared" si="93"/>
        <v>0.3744215554268</v>
      </c>
    </row>
    <row r="488" spans="2:11" x14ac:dyDescent="0.25">
      <c r="B488">
        <v>429000</v>
      </c>
      <c r="C488">
        <f t="shared" si="85"/>
        <v>429</v>
      </c>
      <c r="D488" s="18">
        <f t="shared" si="86"/>
        <v>426.53800000000001</v>
      </c>
      <c r="E488" s="18">
        <f t="shared" si="87"/>
        <v>0.64478267891616248</v>
      </c>
      <c r="F488" s="38">
        <f t="shared" si="88"/>
        <v>425.51</v>
      </c>
      <c r="G488" s="37">
        <f t="shared" si="89"/>
        <v>0.44202963147836039</v>
      </c>
      <c r="H488" s="18">
        <f t="shared" si="90"/>
        <v>425.1</v>
      </c>
      <c r="I488" s="18">
        <f t="shared" si="91"/>
        <v>1.0223025881891241</v>
      </c>
      <c r="J488" s="18">
        <f t="shared" si="92"/>
        <v>424.46</v>
      </c>
      <c r="K488" s="18">
        <f t="shared" si="93"/>
        <v>0.3739849120649314</v>
      </c>
    </row>
    <row r="489" spans="2:11" x14ac:dyDescent="0.25">
      <c r="B489">
        <v>430000</v>
      </c>
      <c r="C489">
        <f t="shared" si="85"/>
        <v>430</v>
      </c>
      <c r="D489" s="18">
        <f t="shared" si="86"/>
        <v>427.53800000000001</v>
      </c>
      <c r="E489" s="18">
        <f t="shared" si="87"/>
        <v>0.64403249520790551</v>
      </c>
      <c r="F489" s="38">
        <f t="shared" si="88"/>
        <v>426.51</v>
      </c>
      <c r="G489" s="37">
        <f t="shared" si="89"/>
        <v>0.44151534435659828</v>
      </c>
      <c r="H489" s="18">
        <f t="shared" si="90"/>
        <v>426.1</v>
      </c>
      <c r="I489" s="18">
        <f t="shared" si="91"/>
        <v>1.0211131723260034</v>
      </c>
      <c r="J489" s="18">
        <f t="shared" si="92"/>
        <v>425.46</v>
      </c>
      <c r="K489" s="18">
        <f t="shared" si="93"/>
        <v>0.37354979276452371</v>
      </c>
    </row>
    <row r="490" spans="2:11" x14ac:dyDescent="0.25">
      <c r="B490">
        <v>431000</v>
      </c>
      <c r="C490">
        <f t="shared" si="85"/>
        <v>431</v>
      </c>
      <c r="D490" s="18">
        <f t="shared" si="86"/>
        <v>428.53800000000001</v>
      </c>
      <c r="E490" s="18">
        <f t="shared" si="87"/>
        <v>0.64328492386458258</v>
      </c>
      <c r="F490" s="38">
        <f t="shared" si="88"/>
        <v>427.51</v>
      </c>
      <c r="G490" s="37">
        <f t="shared" si="89"/>
        <v>0.4410028481370219</v>
      </c>
      <c r="H490" s="18">
        <f t="shared" si="90"/>
        <v>427.1</v>
      </c>
      <c r="I490" s="18">
        <f t="shared" si="91"/>
        <v>1.0199278983660705</v>
      </c>
      <c r="J490" s="18">
        <f t="shared" si="92"/>
        <v>426.46</v>
      </c>
      <c r="K490" s="18">
        <f t="shared" si="93"/>
        <v>0.37311618868017565</v>
      </c>
    </row>
    <row r="491" spans="2:11" x14ac:dyDescent="0.25">
      <c r="B491">
        <v>432000</v>
      </c>
      <c r="C491">
        <f t="shared" si="85"/>
        <v>432</v>
      </c>
      <c r="D491" s="18">
        <f t="shared" si="86"/>
        <v>429.53800000000001</v>
      </c>
      <c r="E491" s="18">
        <f t="shared" si="87"/>
        <v>0.64253994975957485</v>
      </c>
      <c r="F491" s="38">
        <f t="shared" si="88"/>
        <v>428.51</v>
      </c>
      <c r="G491" s="37">
        <f t="shared" si="89"/>
        <v>0.44049213244960456</v>
      </c>
      <c r="H491" s="18">
        <f t="shared" si="90"/>
        <v>428.1</v>
      </c>
      <c r="I491" s="18">
        <f t="shared" si="91"/>
        <v>1.0187467423260799</v>
      </c>
      <c r="J491" s="18">
        <f t="shared" si="92"/>
        <v>427.46</v>
      </c>
      <c r="K491" s="18">
        <f t="shared" si="93"/>
        <v>0.37268409103819139</v>
      </c>
    </row>
    <row r="492" spans="2:11" x14ac:dyDescent="0.25">
      <c r="B492">
        <v>433000</v>
      </c>
      <c r="C492">
        <f t="shared" si="85"/>
        <v>433</v>
      </c>
      <c r="D492" s="18">
        <f t="shared" si="86"/>
        <v>430.53800000000001</v>
      </c>
      <c r="E492" s="18">
        <f t="shared" si="87"/>
        <v>0.64179755788860571</v>
      </c>
      <c r="F492" s="38">
        <f t="shared" si="88"/>
        <v>429.51</v>
      </c>
      <c r="G492" s="37">
        <f t="shared" si="89"/>
        <v>0.43998318700819072</v>
      </c>
      <c r="H492" s="18">
        <f t="shared" si="90"/>
        <v>429.1</v>
      </c>
      <c r="I492" s="18">
        <f t="shared" si="91"/>
        <v>1.0175696804167587</v>
      </c>
      <c r="J492" s="18">
        <f t="shared" si="92"/>
        <v>428.46</v>
      </c>
      <c r="K492" s="18">
        <f t="shared" si="93"/>
        <v>0.3722534911358355</v>
      </c>
    </row>
    <row r="493" spans="2:11" x14ac:dyDescent="0.25">
      <c r="B493">
        <v>434000</v>
      </c>
      <c r="C493">
        <f t="shared" si="85"/>
        <v>434</v>
      </c>
      <c r="D493" s="18">
        <f t="shared" si="86"/>
        <v>431.53800000000001</v>
      </c>
      <c r="E493" s="18">
        <f t="shared" si="87"/>
        <v>0.64105773336847027</v>
      </c>
      <c r="F493" s="38">
        <f t="shared" si="88"/>
        <v>430.51</v>
      </c>
      <c r="G493" s="37">
        <f t="shared" si="89"/>
        <v>0.4394760016096253</v>
      </c>
      <c r="H493" s="18">
        <f t="shared" si="90"/>
        <v>430.1</v>
      </c>
      <c r="I493" s="18">
        <f t="shared" si="91"/>
        <v>1.0163966890407934</v>
      </c>
      <c r="J493" s="18">
        <f t="shared" si="92"/>
        <v>429.46</v>
      </c>
      <c r="K493" s="18">
        <f t="shared" si="93"/>
        <v>0.37182438034059601</v>
      </c>
    </row>
    <row r="494" spans="2:11" x14ac:dyDescent="0.25">
      <c r="B494">
        <v>435000</v>
      </c>
      <c r="C494">
        <f t="shared" si="85"/>
        <v>435</v>
      </c>
      <c r="D494" s="18">
        <f t="shared" si="86"/>
        <v>432.53800000000001</v>
      </c>
      <c r="E494" s="18">
        <f t="shared" si="87"/>
        <v>0.64032046143578247</v>
      </c>
      <c r="F494" s="38">
        <f t="shared" si="88"/>
        <v>431.51</v>
      </c>
      <c r="G494" s="37">
        <f t="shared" si="89"/>
        <v>0.43897056613289515</v>
      </c>
      <c r="H494" s="18">
        <f t="shared" si="90"/>
        <v>431.1</v>
      </c>
      <c r="I494" s="18">
        <f t="shared" si="91"/>
        <v>1.0152277447908442</v>
      </c>
      <c r="J494" s="18">
        <f t="shared" si="92"/>
        <v>430.46</v>
      </c>
      <c r="K494" s="18">
        <f t="shared" si="93"/>
        <v>0.37139675008945822</v>
      </c>
    </row>
    <row r="495" spans="2:11" x14ac:dyDescent="0.25">
      <c r="B495">
        <v>436000</v>
      </c>
      <c r="C495">
        <f t="shared" si="85"/>
        <v>436</v>
      </c>
      <c r="D495" s="18">
        <f t="shared" si="86"/>
        <v>433.53800000000001</v>
      </c>
      <c r="E495" s="18">
        <f t="shared" si="87"/>
        <v>0.63958572744573783</v>
      </c>
      <c r="F495" s="38">
        <f t="shared" si="88"/>
        <v>432.51</v>
      </c>
      <c r="G495" s="37">
        <f t="shared" si="89"/>
        <v>0.43846687053828026</v>
      </c>
      <c r="H495" s="18">
        <f t="shared" si="90"/>
        <v>432.1</v>
      </c>
      <c r="I495" s="18">
        <f t="shared" si="91"/>
        <v>1.0140628244475809</v>
      </c>
      <c r="J495" s="18">
        <f t="shared" si="92"/>
        <v>431.46</v>
      </c>
      <c r="K495" s="18">
        <f t="shared" si="93"/>
        <v>0.37097059188818665</v>
      </c>
    </row>
    <row r="496" spans="2:11" x14ac:dyDescent="0.25">
      <c r="B496">
        <v>437000</v>
      </c>
      <c r="C496">
        <f t="shared" si="85"/>
        <v>437</v>
      </c>
      <c r="D496" s="18">
        <f t="shared" si="86"/>
        <v>434.53800000000001</v>
      </c>
      <c r="E496" s="18">
        <f t="shared" si="87"/>
        <v>0.63885351687089165</v>
      </c>
      <c r="F496" s="38">
        <f t="shared" si="88"/>
        <v>433.51</v>
      </c>
      <c r="G496" s="37">
        <f t="shared" si="89"/>
        <v>0.43796490486651646</v>
      </c>
      <c r="H496" s="18">
        <f t="shared" si="90"/>
        <v>433.1</v>
      </c>
      <c r="I496" s="18">
        <f t="shared" si="91"/>
        <v>1.0129019049777483</v>
      </c>
      <c r="J496" s="18">
        <f t="shared" si="92"/>
        <v>432.46</v>
      </c>
      <c r="K496" s="18">
        <f t="shared" si="93"/>
        <v>0.37054589731061655</v>
      </c>
    </row>
    <row r="497" spans="2:11" x14ac:dyDescent="0.25">
      <c r="B497">
        <v>438000</v>
      </c>
      <c r="C497">
        <f t="shared" si="85"/>
        <v>438</v>
      </c>
      <c r="D497" s="18">
        <f t="shared" si="86"/>
        <v>435.53800000000001</v>
      </c>
      <c r="E497" s="18">
        <f t="shared" si="87"/>
        <v>0.63812381529995266</v>
      </c>
      <c r="F497" s="38">
        <f t="shared" si="88"/>
        <v>434.51</v>
      </c>
      <c r="G497" s="37">
        <f t="shared" si="89"/>
        <v>0.43746465923796835</v>
      </c>
      <c r="H497" s="18">
        <f t="shared" si="90"/>
        <v>434.1</v>
      </c>
      <c r="I497" s="18">
        <f t="shared" si="91"/>
        <v>1.0117449635322513</v>
      </c>
      <c r="J497" s="18">
        <f t="shared" si="92"/>
        <v>433.46</v>
      </c>
      <c r="K497" s="18">
        <f t="shared" si="93"/>
        <v>0.37012265799795385</v>
      </c>
    </row>
    <row r="498" spans="2:11" x14ac:dyDescent="0.25">
      <c r="B498">
        <v>439000</v>
      </c>
      <c r="C498">
        <f t="shared" si="85"/>
        <v>439</v>
      </c>
      <c r="D498" s="18">
        <f t="shared" si="86"/>
        <v>436.53800000000001</v>
      </c>
      <c r="E498" s="18">
        <f t="shared" si="87"/>
        <v>0.63739660843659118</v>
      </c>
      <c r="F498" s="38">
        <f t="shared" si="88"/>
        <v>435.51</v>
      </c>
      <c r="G498" s="37">
        <f t="shared" si="89"/>
        <v>0.43696612385181244</v>
      </c>
      <c r="H498" s="18">
        <f t="shared" si="90"/>
        <v>435.1</v>
      </c>
      <c r="I498" s="18">
        <f t="shared" si="91"/>
        <v>1.0105919774442678</v>
      </c>
      <c r="J498" s="18">
        <f t="shared" si="92"/>
        <v>434.46</v>
      </c>
      <c r="K498" s="18">
        <f t="shared" si="93"/>
        <v>0.36970086565808463</v>
      </c>
    </row>
    <row r="499" spans="2:11" x14ac:dyDescent="0.25">
      <c r="B499">
        <v>440000</v>
      </c>
      <c r="C499">
        <f t="shared" si="85"/>
        <v>440</v>
      </c>
      <c r="D499" s="18">
        <f t="shared" si="86"/>
        <v>437.53800000000001</v>
      </c>
      <c r="E499" s="18">
        <f t="shared" si="87"/>
        <v>0.63667188209826375</v>
      </c>
      <c r="F499" s="38">
        <f t="shared" si="88"/>
        <v>436.51</v>
      </c>
      <c r="G499" s="37">
        <f t="shared" si="89"/>
        <v>0.43646928898523057</v>
      </c>
      <c r="H499" s="18">
        <f t="shared" si="90"/>
        <v>436.1</v>
      </c>
      <c r="I499" s="18">
        <f t="shared" si="91"/>
        <v>1.0094429242273817</v>
      </c>
      <c r="J499" s="18">
        <f t="shared" si="92"/>
        <v>435.46</v>
      </c>
      <c r="K499" s="18">
        <f t="shared" si="93"/>
        <v>0.36928051206489232</v>
      </c>
    </row>
    <row r="500" spans="2:11" x14ac:dyDescent="0.25">
      <c r="B500">
        <v>441000</v>
      </c>
      <c r="C500">
        <f t="shared" si="85"/>
        <v>441</v>
      </c>
      <c r="D500" s="18">
        <f t="shared" si="86"/>
        <v>438.53800000000001</v>
      </c>
      <c r="E500" s="18">
        <f t="shared" si="87"/>
        <v>0.63594962221505003</v>
      </c>
      <c r="F500" s="38">
        <f t="shared" si="88"/>
        <v>437.51</v>
      </c>
      <c r="G500" s="37">
        <f t="shared" si="89"/>
        <v>0.435974144992614</v>
      </c>
      <c r="H500" s="18">
        <f t="shared" si="90"/>
        <v>437.1</v>
      </c>
      <c r="I500" s="18">
        <f t="shared" si="91"/>
        <v>1.0082977815737426</v>
      </c>
      <c r="J500" s="18">
        <f t="shared" si="92"/>
        <v>436.46</v>
      </c>
      <c r="K500" s="18">
        <f t="shared" si="93"/>
        <v>0.36886158905758426</v>
      </c>
    </row>
    <row r="501" spans="2:11" x14ac:dyDescent="0.25">
      <c r="B501">
        <v>442000</v>
      </c>
      <c r="C501">
        <f t="shared" si="85"/>
        <v>442</v>
      </c>
      <c r="D501" s="18">
        <f t="shared" si="86"/>
        <v>439.53800000000001</v>
      </c>
      <c r="E501" s="18">
        <f t="shared" si="87"/>
        <v>0.6352298148285066</v>
      </c>
      <c r="F501" s="38">
        <f t="shared" si="88"/>
        <v>438.51</v>
      </c>
      <c r="G501" s="37">
        <f t="shared" si="89"/>
        <v>0.43548068230477627</v>
      </c>
      <c r="H501" s="18">
        <f t="shared" si="90"/>
        <v>438.1</v>
      </c>
      <c r="I501" s="18">
        <f t="shared" si="91"/>
        <v>1.0071565273522458</v>
      </c>
      <c r="J501" s="18">
        <f t="shared" si="92"/>
        <v>437.46</v>
      </c>
      <c r="K501" s="18">
        <f t="shared" si="93"/>
        <v>0.36844408854002597</v>
      </c>
    </row>
    <row r="502" spans="2:11" x14ac:dyDescent="0.25">
      <c r="B502">
        <v>443000</v>
      </c>
      <c r="C502">
        <f t="shared" si="85"/>
        <v>443</v>
      </c>
      <c r="D502" s="18">
        <f t="shared" si="86"/>
        <v>440.53800000000001</v>
      </c>
      <c r="E502" s="18">
        <f t="shared" si="87"/>
        <v>0.63451244609053359</v>
      </c>
      <c r="F502" s="38">
        <f t="shared" si="88"/>
        <v>439.51</v>
      </c>
      <c r="G502" s="37">
        <f t="shared" si="89"/>
        <v>0.43498889142817682</v>
      </c>
      <c r="H502" s="18">
        <f t="shared" si="90"/>
        <v>439.1</v>
      </c>
      <c r="I502" s="18">
        <f t="shared" si="91"/>
        <v>1.0060191396067368</v>
      </c>
      <c r="J502" s="18">
        <f t="shared" si="92"/>
        <v>438.46</v>
      </c>
      <c r="K502" s="18">
        <f t="shared" si="93"/>
        <v>0.3680280024800841</v>
      </c>
    </row>
    <row r="503" spans="2:11" x14ac:dyDescent="0.25">
      <c r="B503">
        <v>444000</v>
      </c>
      <c r="C503">
        <f t="shared" si="85"/>
        <v>444</v>
      </c>
      <c r="D503" s="18">
        <f t="shared" si="86"/>
        <v>441.53800000000001</v>
      </c>
      <c r="E503" s="18">
        <f t="shared" si="87"/>
        <v>0.63379750226225551</v>
      </c>
      <c r="F503" s="38">
        <f t="shared" si="88"/>
        <v>440.51</v>
      </c>
      <c r="G503" s="37">
        <f t="shared" si="89"/>
        <v>0.43449876294415385</v>
      </c>
      <c r="H503" s="18">
        <f t="shared" si="90"/>
        <v>440.1</v>
      </c>
      <c r="I503" s="18">
        <f t="shared" si="91"/>
        <v>1.0048855965542356</v>
      </c>
      <c r="J503" s="18">
        <f t="shared" si="92"/>
        <v>439.46</v>
      </c>
      <c r="K503" s="18">
        <f t="shared" si="93"/>
        <v>0.36761332290897752</v>
      </c>
    </row>
    <row r="504" spans="2:11" x14ac:dyDescent="0.25">
      <c r="B504">
        <v>445000</v>
      </c>
      <c r="C504">
        <f t="shared" si="85"/>
        <v>445</v>
      </c>
      <c r="D504" s="18">
        <f t="shared" si="86"/>
        <v>442.53800000000001</v>
      </c>
      <c r="E504" s="18">
        <f t="shared" si="87"/>
        <v>0.63308496971291661</v>
      </c>
      <c r="F504" s="38">
        <f t="shared" si="88"/>
        <v>441.51</v>
      </c>
      <c r="G504" s="37">
        <f t="shared" si="89"/>
        <v>0.4340102875081665</v>
      </c>
      <c r="H504" s="18">
        <f t="shared" si="90"/>
        <v>441.1</v>
      </c>
      <c r="I504" s="18">
        <f t="shared" si="91"/>
        <v>1.0037558765831864</v>
      </c>
      <c r="J504" s="18">
        <f t="shared" si="92"/>
        <v>440.46</v>
      </c>
      <c r="K504" s="18">
        <f t="shared" si="93"/>
        <v>0.36720004192063599</v>
      </c>
    </row>
    <row r="505" spans="2:11" x14ac:dyDescent="0.25">
      <c r="B505">
        <v>446000</v>
      </c>
      <c r="C505">
        <f t="shared" si="85"/>
        <v>446</v>
      </c>
      <c r="D505" s="18">
        <f t="shared" si="86"/>
        <v>443.53800000000001</v>
      </c>
      <c r="E505" s="18">
        <f t="shared" si="87"/>
        <v>0.63237483491878854</v>
      </c>
      <c r="F505" s="38">
        <f t="shared" si="88"/>
        <v>442.51</v>
      </c>
      <c r="G505" s="37">
        <f t="shared" si="89"/>
        <v>0.43352345584904678</v>
      </c>
      <c r="H505" s="18">
        <f t="shared" si="90"/>
        <v>442.1</v>
      </c>
      <c r="I505" s="18">
        <f t="shared" si="91"/>
        <v>1.0026299582517253</v>
      </c>
      <c r="J505" s="18">
        <f t="shared" si="92"/>
        <v>441.46</v>
      </c>
      <c r="K505" s="18">
        <f t="shared" si="93"/>
        <v>0.36678815167106749</v>
      </c>
    </row>
    <row r="506" spans="2:11" x14ac:dyDescent="0.25">
      <c r="B506">
        <v>447000</v>
      </c>
      <c r="C506">
        <f t="shared" si="85"/>
        <v>447</v>
      </c>
      <c r="D506" s="18">
        <f t="shared" si="86"/>
        <v>444.53800000000001</v>
      </c>
      <c r="E506" s="18">
        <f t="shared" si="87"/>
        <v>0.63166708446209319</v>
      </c>
      <c r="F506" s="38">
        <f t="shared" si="88"/>
        <v>443.51</v>
      </c>
      <c r="G506" s="37">
        <f t="shared" si="89"/>
        <v>0.43303825876826052</v>
      </c>
      <c r="H506" s="18">
        <f t="shared" si="90"/>
        <v>443.1</v>
      </c>
      <c r="I506" s="18">
        <f t="shared" si="91"/>
        <v>1.0015078202859724</v>
      </c>
      <c r="J506" s="18">
        <f t="shared" si="92"/>
        <v>442.46</v>
      </c>
      <c r="K506" s="18">
        <f t="shared" si="93"/>
        <v>0.36637764437773257</v>
      </c>
    </row>
    <row r="507" spans="2:11" x14ac:dyDescent="0.25">
      <c r="B507">
        <v>448000</v>
      </c>
      <c r="C507">
        <f t="shared" si="85"/>
        <v>448</v>
      </c>
      <c r="D507" s="18">
        <f t="shared" si="86"/>
        <v>445.53800000000001</v>
      </c>
      <c r="E507" s="18">
        <f t="shared" si="87"/>
        <v>0.63096170502993731</v>
      </c>
      <c r="F507" s="38">
        <f t="shared" si="88"/>
        <v>444.51</v>
      </c>
      <c r="G507" s="37">
        <f t="shared" si="89"/>
        <v>0.43255468713917711</v>
      </c>
      <c r="H507" s="18">
        <f t="shared" si="90"/>
        <v>444.1</v>
      </c>
      <c r="I507" s="18">
        <f t="shared" si="91"/>
        <v>1.0003894415783428</v>
      </c>
      <c r="J507" s="18">
        <f t="shared" si="92"/>
        <v>443.46</v>
      </c>
      <c r="K507" s="18">
        <f t="shared" si="93"/>
        <v>0.36596851231892691</v>
      </c>
    </row>
    <row r="508" spans="2:11" x14ac:dyDescent="0.25">
      <c r="B508">
        <v>449000</v>
      </c>
      <c r="C508">
        <f t="shared" si="85"/>
        <v>449</v>
      </c>
      <c r="D508" s="18">
        <f t="shared" si="86"/>
        <v>446.53800000000001</v>
      </c>
      <c r="E508" s="18">
        <f t="shared" si="87"/>
        <v>0.63025868341326119</v>
      </c>
      <c r="F508" s="38">
        <f t="shared" si="88"/>
        <v>445.51</v>
      </c>
      <c r="G508" s="37">
        <f t="shared" si="89"/>
        <v>0.43207273190634887</v>
      </c>
      <c r="H508" s="18">
        <f t="shared" si="90"/>
        <v>445.1</v>
      </c>
      <c r="I508" s="18">
        <f t="shared" si="91"/>
        <v>0.99927480118587908</v>
      </c>
      <c r="J508" s="18">
        <f t="shared" si="92"/>
        <v>444.46</v>
      </c>
      <c r="K508" s="18">
        <f t="shared" si="93"/>
        <v>0.36556074783317133</v>
      </c>
    </row>
    <row r="509" spans="2:11" x14ac:dyDescent="0.25">
      <c r="B509">
        <v>450000</v>
      </c>
      <c r="C509">
        <f t="shared" si="85"/>
        <v>450</v>
      </c>
      <c r="D509" s="18">
        <f t="shared" si="86"/>
        <v>447.53800000000001</v>
      </c>
      <c r="E509" s="18">
        <f t="shared" si="87"/>
        <v>0.62955800650579896</v>
      </c>
      <c r="F509" s="38">
        <f t="shared" si="88"/>
        <v>446.51</v>
      </c>
      <c r="G509" s="37">
        <f t="shared" si="89"/>
        <v>0.43159238408479828</v>
      </c>
      <c r="H509" s="18">
        <f t="shared" si="90"/>
        <v>446.1</v>
      </c>
      <c r="I509" s="18">
        <f t="shared" si="91"/>
        <v>0.99816387832860387</v>
      </c>
      <c r="J509" s="18">
        <f t="shared" si="92"/>
        <v>445.46</v>
      </c>
      <c r="K509" s="18">
        <f t="shared" si="93"/>
        <v>0.3651543433186088</v>
      </c>
    </row>
    <row r="510" spans="2:11" x14ac:dyDescent="0.25">
      <c r="B510">
        <v>451000</v>
      </c>
      <c r="C510">
        <f t="shared" si="85"/>
        <v>451</v>
      </c>
      <c r="D510" s="18">
        <f t="shared" si="86"/>
        <v>448.53800000000001</v>
      </c>
      <c r="E510" s="18">
        <f t="shared" si="87"/>
        <v>0.62885966130305315</v>
      </c>
      <c r="F510" s="38">
        <f t="shared" si="88"/>
        <v>447.51</v>
      </c>
      <c r="G510" s="37">
        <f t="shared" si="89"/>
        <v>0.43111363475931497</v>
      </c>
      <c r="H510" s="18">
        <f t="shared" si="90"/>
        <v>447.1</v>
      </c>
      <c r="I510" s="18">
        <f t="shared" si="91"/>
        <v>0.99705665238789376</v>
      </c>
      <c r="J510" s="18">
        <f t="shared" si="92"/>
        <v>446.46</v>
      </c>
      <c r="K510" s="18">
        <f t="shared" si="93"/>
        <v>0.36474929123240996</v>
      </c>
    </row>
    <row r="511" spans="2:11" x14ac:dyDescent="0.25">
      <c r="B511">
        <v>452000</v>
      </c>
      <c r="C511">
        <f t="shared" si="85"/>
        <v>452</v>
      </c>
      <c r="D511" s="18">
        <f t="shared" si="86"/>
        <v>449.53800000000001</v>
      </c>
      <c r="E511" s="18">
        <f t="shared" si="87"/>
        <v>0.62816363490128058</v>
      </c>
      <c r="F511" s="38">
        <f t="shared" si="88"/>
        <v>448.51</v>
      </c>
      <c r="G511" s="37">
        <f t="shared" si="89"/>
        <v>0.43063647508376063</v>
      </c>
      <c r="H511" s="18">
        <f t="shared" si="90"/>
        <v>448.1</v>
      </c>
      <c r="I511" s="18">
        <f t="shared" si="91"/>
        <v>0.99595310290487116</v>
      </c>
      <c r="J511" s="18">
        <f t="shared" si="92"/>
        <v>447.46</v>
      </c>
      <c r="K511" s="18">
        <f t="shared" si="93"/>
        <v>0.36434558409018453</v>
      </c>
    </row>
    <row r="512" spans="2:11" x14ac:dyDescent="0.25">
      <c r="B512">
        <v>453000</v>
      </c>
      <c r="C512">
        <f t="shared" si="85"/>
        <v>453</v>
      </c>
      <c r="D512" s="18">
        <f t="shared" si="86"/>
        <v>450.53800000000001</v>
      </c>
      <c r="E512" s="18">
        <f t="shared" si="87"/>
        <v>0.62746991449649125</v>
      </c>
      <c r="F512" s="38">
        <f t="shared" si="88"/>
        <v>449.51</v>
      </c>
      <c r="G512" s="37">
        <f t="shared" si="89"/>
        <v>0.43016089628038218</v>
      </c>
      <c r="H512" s="18">
        <f t="shared" si="90"/>
        <v>449.1</v>
      </c>
      <c r="I512" s="18">
        <f t="shared" si="91"/>
        <v>0.99485320957881596</v>
      </c>
      <c r="J512" s="18">
        <f t="shared" si="92"/>
        <v>448.46</v>
      </c>
      <c r="K512" s="18">
        <f t="shared" si="93"/>
        <v>0.36394321446540034</v>
      </c>
    </row>
    <row r="513" spans="2:11" x14ac:dyDescent="0.25">
      <c r="B513">
        <v>454000</v>
      </c>
      <c r="C513">
        <f t="shared" si="85"/>
        <v>454</v>
      </c>
      <c r="D513" s="18">
        <f t="shared" si="86"/>
        <v>451.53800000000001</v>
      </c>
      <c r="E513" s="18">
        <f t="shared" si="87"/>
        <v>0.62677848738345832</v>
      </c>
      <c r="F513" s="38">
        <f t="shared" si="88"/>
        <v>450.51</v>
      </c>
      <c r="G513" s="37">
        <f t="shared" si="89"/>
        <v>0.42968688963913398</v>
      </c>
      <c r="H513" s="18">
        <f t="shared" si="90"/>
        <v>450.1</v>
      </c>
      <c r="I513" s="18">
        <f t="shared" si="91"/>
        <v>0.99375695226559879</v>
      </c>
      <c r="J513" s="18">
        <f t="shared" si="92"/>
        <v>449.46</v>
      </c>
      <c r="K513" s="18">
        <f t="shared" si="93"/>
        <v>0.3635421749888102</v>
      </c>
    </row>
    <row r="514" spans="2:11" x14ac:dyDescent="0.25">
      <c r="B514">
        <v>455000</v>
      </c>
      <c r="C514">
        <f t="shared" si="85"/>
        <v>455</v>
      </c>
      <c r="D514" s="18">
        <f t="shared" si="86"/>
        <v>452.53800000000001</v>
      </c>
      <c r="E514" s="18">
        <f t="shared" si="87"/>
        <v>0.62608934095474167</v>
      </c>
      <c r="F514" s="38">
        <f t="shared" si="88"/>
        <v>451.51</v>
      </c>
      <c r="G514" s="37">
        <f t="shared" si="89"/>
        <v>0.42921444651700752</v>
      </c>
      <c r="H514" s="18">
        <f t="shared" si="90"/>
        <v>451.1</v>
      </c>
      <c r="I514" s="18">
        <f t="shared" si="91"/>
        <v>0.99266431097612962</v>
      </c>
      <c r="J514" s="18">
        <f t="shared" si="92"/>
        <v>450.46</v>
      </c>
      <c r="K514" s="18">
        <f t="shared" si="93"/>
        <v>0.36314245834788456</v>
      </c>
    </row>
    <row r="515" spans="2:11" x14ac:dyDescent="0.25">
      <c r="B515">
        <v>456000</v>
      </c>
      <c r="C515">
        <f t="shared" si="85"/>
        <v>456</v>
      </c>
      <c r="D515" s="18">
        <f t="shared" si="86"/>
        <v>453.53800000000001</v>
      </c>
      <c r="E515" s="18">
        <f t="shared" si="87"/>
        <v>0.62540246269972199</v>
      </c>
      <c r="F515" s="38">
        <f t="shared" si="88"/>
        <v>452.51</v>
      </c>
      <c r="G515" s="37">
        <f t="shared" si="89"/>
        <v>0.4287435583373696</v>
      </c>
      <c r="H515" s="18">
        <f t="shared" si="90"/>
        <v>452.1</v>
      </c>
      <c r="I515" s="18">
        <f t="shared" si="91"/>
        <v>0.99157526587482847</v>
      </c>
      <c r="J515" s="18">
        <f t="shared" si="92"/>
        <v>451.46</v>
      </c>
      <c r="K515" s="18">
        <f t="shared" si="93"/>
        <v>0.36274405728625142</v>
      </c>
    </row>
    <row r="516" spans="2:11" x14ac:dyDescent="0.25">
      <c r="B516">
        <v>457000</v>
      </c>
      <c r="C516">
        <f t="shared" si="85"/>
        <v>457</v>
      </c>
      <c r="D516" s="18">
        <f t="shared" si="86"/>
        <v>454.53800000000001</v>
      </c>
      <c r="E516" s="18">
        <f t="shared" si="87"/>
        <v>0.62471784020364662</v>
      </c>
      <c r="F516" s="38">
        <f t="shared" si="88"/>
        <v>453.51</v>
      </c>
      <c r="G516" s="37">
        <f t="shared" si="89"/>
        <v>0.42827421658930859</v>
      </c>
      <c r="H516" s="18">
        <f t="shared" si="90"/>
        <v>453.1</v>
      </c>
      <c r="I516" s="18">
        <f t="shared" si="91"/>
        <v>0.99048979727811182</v>
      </c>
      <c r="J516" s="18">
        <f t="shared" si="92"/>
        <v>452.46</v>
      </c>
      <c r="K516" s="18">
        <f t="shared" si="93"/>
        <v>0.36234696460314331</v>
      </c>
    </row>
    <row r="517" spans="2:11" x14ac:dyDescent="0.25">
      <c r="B517">
        <v>458000</v>
      </c>
      <c r="C517">
        <f t="shared" si="85"/>
        <v>458</v>
      </c>
      <c r="D517" s="18">
        <f t="shared" si="86"/>
        <v>455.53800000000001</v>
      </c>
      <c r="E517" s="18">
        <f t="shared" si="87"/>
        <v>0.6240354611466874</v>
      </c>
      <c r="F517" s="38">
        <f t="shared" si="88"/>
        <v>454.51</v>
      </c>
      <c r="G517" s="37">
        <f t="shared" si="89"/>
        <v>0.42780641282698795</v>
      </c>
      <c r="H517" s="18">
        <f t="shared" si="90"/>
        <v>454.1</v>
      </c>
      <c r="I517" s="18">
        <f t="shared" si="91"/>
        <v>0.98940788565289883</v>
      </c>
      <c r="J517" s="18">
        <f t="shared" si="92"/>
        <v>453.46</v>
      </c>
      <c r="K517" s="18">
        <f t="shared" si="93"/>
        <v>0.36195117315285069</v>
      </c>
    </row>
    <row r="518" spans="2:11" x14ac:dyDescent="0.25">
      <c r="B518">
        <v>459000</v>
      </c>
      <c r="C518">
        <f t="shared" si="85"/>
        <v>459</v>
      </c>
      <c r="D518" s="18">
        <f t="shared" si="86"/>
        <v>456.53800000000001</v>
      </c>
      <c r="E518" s="18">
        <f t="shared" si="87"/>
        <v>0.62335531330300997</v>
      </c>
      <c r="F518" s="38">
        <f t="shared" si="88"/>
        <v>455.51</v>
      </c>
      <c r="G518" s="37">
        <f t="shared" si="89"/>
        <v>0.42734013866900805</v>
      </c>
      <c r="H518" s="18">
        <f t="shared" si="90"/>
        <v>455.1</v>
      </c>
      <c r="I518" s="18">
        <f t="shared" si="91"/>
        <v>0.98832951161513516</v>
      </c>
      <c r="J518" s="18">
        <f t="shared" si="92"/>
        <v>454.46</v>
      </c>
      <c r="K518" s="18">
        <f t="shared" si="93"/>
        <v>0.36155667584418155</v>
      </c>
    </row>
    <row r="519" spans="2:11" x14ac:dyDescent="0.25">
      <c r="B519">
        <v>460000</v>
      </c>
      <c r="C519">
        <f t="shared" si="85"/>
        <v>460</v>
      </c>
      <c r="D519" s="18">
        <f t="shared" si="86"/>
        <v>457.53800000000001</v>
      </c>
      <c r="E519" s="18">
        <f t="shared" si="87"/>
        <v>0.62267738453985244</v>
      </c>
      <c r="F519" s="38">
        <f t="shared" si="88"/>
        <v>456.51</v>
      </c>
      <c r="G519" s="37">
        <f t="shared" si="89"/>
        <v>0.4268753857977759</v>
      </c>
      <c r="H519" s="18">
        <f t="shared" si="90"/>
        <v>456.1</v>
      </c>
      <c r="I519" s="18">
        <f t="shared" si="91"/>
        <v>0.98725465592833439</v>
      </c>
      <c r="J519" s="18">
        <f t="shared" si="92"/>
        <v>455.46</v>
      </c>
      <c r="K519" s="18">
        <f t="shared" si="93"/>
        <v>0.36116346563992802</v>
      </c>
    </row>
    <row r="520" spans="2:11" x14ac:dyDescent="0.25">
      <c r="B520">
        <v>461000</v>
      </c>
      <c r="C520">
        <f t="shared" si="85"/>
        <v>461</v>
      </c>
      <c r="D520" s="18">
        <f t="shared" si="86"/>
        <v>458.53800000000001</v>
      </c>
      <c r="E520" s="18">
        <f t="shared" si="87"/>
        <v>0.62200166281661806</v>
      </c>
      <c r="F520" s="38">
        <f t="shared" si="88"/>
        <v>457.51</v>
      </c>
      <c r="G520" s="37">
        <f t="shared" si="89"/>
        <v>0.42641214595888111</v>
      </c>
      <c r="H520" s="18">
        <f t="shared" si="90"/>
        <v>457.1</v>
      </c>
      <c r="I520" s="18">
        <f t="shared" si="91"/>
        <v>0.98618329950213601</v>
      </c>
      <c r="J520" s="18">
        <f t="shared" si="92"/>
        <v>456.46</v>
      </c>
      <c r="K520" s="18">
        <f t="shared" si="93"/>
        <v>0.36077153555633923</v>
      </c>
    </row>
    <row r="521" spans="2:11" x14ac:dyDescent="0.25">
      <c r="B521">
        <v>462000</v>
      </c>
      <c r="C521">
        <f t="shared" si="85"/>
        <v>462</v>
      </c>
      <c r="D521" s="18">
        <f t="shared" si="86"/>
        <v>459.53800000000001</v>
      </c>
      <c r="E521" s="18">
        <f t="shared" si="87"/>
        <v>0.62132813618397553</v>
      </c>
      <c r="F521" s="38">
        <f t="shared" si="88"/>
        <v>458.51</v>
      </c>
      <c r="G521" s="37">
        <f t="shared" si="89"/>
        <v>0.42595041096048097</v>
      </c>
      <c r="H521" s="18">
        <f t="shared" si="90"/>
        <v>458.1</v>
      </c>
      <c r="I521" s="18">
        <f t="shared" si="91"/>
        <v>0.98511542339088232</v>
      </c>
      <c r="J521" s="18">
        <f t="shared" si="92"/>
        <v>457.46</v>
      </c>
      <c r="K521" s="18">
        <f t="shared" si="93"/>
        <v>0.3603808786626001</v>
      </c>
    </row>
    <row r="522" spans="2:11" x14ac:dyDescent="0.25">
      <c r="B522">
        <v>463000</v>
      </c>
      <c r="C522">
        <f t="shared" si="85"/>
        <v>463</v>
      </c>
      <c r="D522" s="18">
        <f t="shared" si="86"/>
        <v>460.53800000000001</v>
      </c>
      <c r="E522" s="18">
        <f t="shared" si="87"/>
        <v>0.62065679278297259</v>
      </c>
      <c r="F522" s="38">
        <f t="shared" si="88"/>
        <v>459.51</v>
      </c>
      <c r="G522" s="37">
        <f t="shared" si="89"/>
        <v>0.42549017267269135</v>
      </c>
      <c r="H522" s="18">
        <f t="shared" si="90"/>
        <v>459.1</v>
      </c>
      <c r="I522" s="18">
        <f t="shared" si="91"/>
        <v>0.98405100879221075</v>
      </c>
      <c r="J522" s="18">
        <f t="shared" si="92"/>
        <v>458.46</v>
      </c>
      <c r="K522" s="18">
        <f t="shared" si="93"/>
        <v>0.35999148808031667</v>
      </c>
    </row>
    <row r="523" spans="2:11" x14ac:dyDescent="0.25">
      <c r="B523">
        <v>464000</v>
      </c>
      <c r="C523">
        <f t="shared" si="85"/>
        <v>464</v>
      </c>
      <c r="D523" s="18">
        <f t="shared" si="86"/>
        <v>461.53800000000001</v>
      </c>
      <c r="E523" s="18">
        <f t="shared" si="87"/>
        <v>0.61998762084415848</v>
      </c>
      <c r="F523" s="38">
        <f t="shared" si="88"/>
        <v>460.51</v>
      </c>
      <c r="G523" s="37">
        <f t="shared" si="89"/>
        <v>0.42503142302698615</v>
      </c>
      <c r="H523" s="18">
        <f t="shared" si="90"/>
        <v>460.1</v>
      </c>
      <c r="I523" s="18">
        <f t="shared" si="91"/>
        <v>0.98299003704566323</v>
      </c>
      <c r="J523" s="18">
        <f t="shared" si="92"/>
        <v>459.46</v>
      </c>
      <c r="K523" s="18">
        <f t="shared" si="93"/>
        <v>0.35960335698300744</v>
      </c>
    </row>
    <row r="524" spans="2:11" x14ac:dyDescent="0.25">
      <c r="B524">
        <v>465000</v>
      </c>
      <c r="C524">
        <f t="shared" si="85"/>
        <v>465</v>
      </c>
      <c r="D524" s="18">
        <f t="shared" si="86"/>
        <v>462.53800000000001</v>
      </c>
      <c r="E524" s="18">
        <f t="shared" si="87"/>
        <v>0.61932060868671723</v>
      </c>
      <c r="F524" s="38">
        <f t="shared" si="88"/>
        <v>461.51</v>
      </c>
      <c r="G524" s="37">
        <f t="shared" si="89"/>
        <v>0.42457415401560245</v>
      </c>
      <c r="H524" s="18">
        <f t="shared" si="90"/>
        <v>461.1</v>
      </c>
      <c r="I524" s="18">
        <f t="shared" si="91"/>
        <v>0.98193248963131297</v>
      </c>
      <c r="J524" s="18">
        <f t="shared" si="92"/>
        <v>460.46</v>
      </c>
      <c r="K524" s="18">
        <f t="shared" si="93"/>
        <v>0.35921647859560074</v>
      </c>
    </row>
    <row r="525" spans="2:11" x14ac:dyDescent="0.25">
      <c r="B525">
        <v>466000</v>
      </c>
      <c r="C525">
        <f t="shared" si="85"/>
        <v>466</v>
      </c>
      <c r="D525" s="18">
        <f t="shared" si="86"/>
        <v>463.53800000000001</v>
      </c>
      <c r="E525" s="18">
        <f t="shared" si="87"/>
        <v>0.61865574471761198</v>
      </c>
      <c r="F525" s="38">
        <f t="shared" si="88"/>
        <v>462.51</v>
      </c>
      <c r="G525" s="37">
        <f t="shared" si="89"/>
        <v>0.42411835769095407</v>
      </c>
      <c r="H525" s="18">
        <f t="shared" si="90"/>
        <v>462.1</v>
      </c>
      <c r="I525" s="18">
        <f t="shared" si="91"/>
        <v>0.98087834816840525</v>
      </c>
      <c r="J525" s="18">
        <f t="shared" si="92"/>
        <v>461.46</v>
      </c>
      <c r="K525" s="18">
        <f t="shared" si="93"/>
        <v>0.35883084619393785</v>
      </c>
    </row>
    <row r="526" spans="2:11" x14ac:dyDescent="0.25">
      <c r="B526">
        <v>467000</v>
      </c>
      <c r="C526">
        <f t="shared" si="85"/>
        <v>467</v>
      </c>
      <c r="D526" s="18">
        <f t="shared" si="86"/>
        <v>464.53800000000001</v>
      </c>
      <c r="E526" s="18">
        <f t="shared" si="87"/>
        <v>0.61799301743073753</v>
      </c>
      <c r="F526" s="38">
        <f t="shared" si="88"/>
        <v>463.51</v>
      </c>
      <c r="G526" s="37">
        <f t="shared" si="89"/>
        <v>0.42366402616505117</v>
      </c>
      <c r="H526" s="18">
        <f t="shared" si="90"/>
        <v>463.1</v>
      </c>
      <c r="I526" s="18">
        <f t="shared" si="91"/>
        <v>0.97982759441401757</v>
      </c>
      <c r="J526" s="18">
        <f t="shared" si="92"/>
        <v>462.46</v>
      </c>
      <c r="K526" s="18">
        <f t="shared" si="93"/>
        <v>0.35844645310428264</v>
      </c>
    </row>
    <row r="527" spans="2:11" x14ac:dyDescent="0.25">
      <c r="B527">
        <v>468000</v>
      </c>
      <c r="C527">
        <f t="shared" si="85"/>
        <v>468</v>
      </c>
      <c r="D527" s="18">
        <f t="shared" si="86"/>
        <v>465.53800000000001</v>
      </c>
      <c r="E527" s="18">
        <f t="shared" si="87"/>
        <v>0.61733241540608508</v>
      </c>
      <c r="F527" s="38">
        <f t="shared" si="88"/>
        <v>464.51</v>
      </c>
      <c r="G527" s="37">
        <f t="shared" si="89"/>
        <v>0.42321115160892658</v>
      </c>
      <c r="H527" s="18">
        <f t="shared" si="90"/>
        <v>464.1</v>
      </c>
      <c r="I527" s="18">
        <f t="shared" si="91"/>
        <v>0.97878021026173179</v>
      </c>
      <c r="J527" s="18">
        <f t="shared" si="92"/>
        <v>463.46</v>
      </c>
      <c r="K527" s="18">
        <f t="shared" si="93"/>
        <v>0.35806329270283566</v>
      </c>
    </row>
  </sheetData>
  <mergeCells count="5">
    <mergeCell ref="B51:C51"/>
    <mergeCell ref="F48:G48"/>
    <mergeCell ref="D48:E48"/>
    <mergeCell ref="H48:I48"/>
    <mergeCell ref="J48:K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6B4E-36EB-4BD7-9F21-29E0904C8457}">
  <dimension ref="C2:N519"/>
  <sheetViews>
    <sheetView topLeftCell="B11" zoomScale="70" zoomScaleNormal="70" workbookViewId="0">
      <selection activeCell="D3" sqref="D3:N8"/>
    </sheetView>
  </sheetViews>
  <sheetFormatPr defaultRowHeight="15" x14ac:dyDescent="0.25"/>
  <cols>
    <col min="4" max="4" width="17.5703125" customWidth="1"/>
    <col min="5" max="5" width="15" customWidth="1"/>
    <col min="6" max="6" width="13.7109375" customWidth="1"/>
    <col min="7" max="7" width="15" customWidth="1"/>
    <col min="8" max="8" width="17" customWidth="1"/>
    <col min="9" max="9" width="13.42578125" customWidth="1"/>
    <col min="10" max="10" width="14" customWidth="1"/>
    <col min="11" max="11" width="20.42578125" customWidth="1"/>
    <col min="12" max="12" width="15.7109375" customWidth="1"/>
    <col min="13" max="13" width="16" customWidth="1"/>
  </cols>
  <sheetData>
    <row r="2" spans="3:14" ht="15.75" thickBot="1" x14ac:dyDescent="0.3"/>
    <row r="3" spans="3:14" x14ac:dyDescent="0.25">
      <c r="D3" s="72" t="s">
        <v>94</v>
      </c>
      <c r="E3" s="72"/>
      <c r="F3" s="72"/>
      <c r="G3" s="72"/>
      <c r="H3" s="72"/>
      <c r="I3" s="72"/>
      <c r="J3" s="72"/>
      <c r="K3" s="72"/>
      <c r="L3" s="72"/>
      <c r="M3" s="72"/>
      <c r="N3" s="72"/>
    </row>
    <row r="4" spans="3:14" ht="15.75" thickBot="1" x14ac:dyDescent="0.3">
      <c r="D4" s="48" t="s">
        <v>76</v>
      </c>
      <c r="E4" s="49" t="s">
        <v>81</v>
      </c>
      <c r="F4" s="49" t="s">
        <v>90</v>
      </c>
      <c r="G4" s="49" t="s">
        <v>79</v>
      </c>
      <c r="H4" s="49" t="s">
        <v>82</v>
      </c>
      <c r="I4" s="49" t="s">
        <v>0</v>
      </c>
      <c r="J4" s="49" t="s">
        <v>84</v>
      </c>
      <c r="K4" s="49" t="s">
        <v>83</v>
      </c>
      <c r="L4" s="49" t="s">
        <v>80</v>
      </c>
      <c r="M4" s="49" t="s">
        <v>78</v>
      </c>
      <c r="N4" s="49" t="s">
        <v>87</v>
      </c>
    </row>
    <row r="5" spans="3:14" x14ac:dyDescent="0.25">
      <c r="D5" s="50" t="s">
        <v>77</v>
      </c>
      <c r="E5" s="51">
        <v>9000</v>
      </c>
      <c r="F5" s="51">
        <v>7230</v>
      </c>
      <c r="G5" s="51">
        <v>1770</v>
      </c>
      <c r="H5" s="51">
        <v>0</v>
      </c>
      <c r="I5" s="51">
        <v>2800</v>
      </c>
      <c r="J5" s="52">
        <f>I5*9.81*LN(E5/F5)</f>
        <v>6015.0948447352202</v>
      </c>
      <c r="K5" s="53">
        <f>0.5*(F5+H5)*J5^2</f>
        <v>130795638058.0442</v>
      </c>
      <c r="L5" s="51">
        <v>600</v>
      </c>
      <c r="M5" s="51">
        <v>14000</v>
      </c>
      <c r="N5" s="54" t="s">
        <v>88</v>
      </c>
    </row>
    <row r="6" spans="3:14" x14ac:dyDescent="0.25">
      <c r="D6" s="13" t="s">
        <v>85</v>
      </c>
      <c r="E6" s="10">
        <v>610</v>
      </c>
      <c r="F6" s="10">
        <f>E6-G6</f>
        <v>500</v>
      </c>
      <c r="G6" s="10">
        <v>110</v>
      </c>
      <c r="H6" s="10">
        <v>0</v>
      </c>
      <c r="I6" s="10">
        <v>4170</v>
      </c>
      <c r="J6" s="11">
        <f>I6*9.81*LN(E6/F6)</f>
        <v>8134.531274289594</v>
      </c>
      <c r="K6" s="55">
        <f>0.5*(F6+H6)*J6^2</f>
        <v>16542649763.098871</v>
      </c>
      <c r="L6" s="10">
        <v>237</v>
      </c>
      <c r="M6" s="10">
        <v>6.6</v>
      </c>
      <c r="N6" s="8" t="s">
        <v>91</v>
      </c>
    </row>
    <row r="7" spans="3:14" x14ac:dyDescent="0.25">
      <c r="D7" s="13" t="s">
        <v>86</v>
      </c>
      <c r="E7" s="10">
        <v>486</v>
      </c>
      <c r="F7" s="10">
        <v>373</v>
      </c>
      <c r="G7" s="10">
        <f>E7-F7</f>
        <v>113</v>
      </c>
      <c r="H7" s="10">
        <v>0</v>
      </c>
      <c r="I7" s="10">
        <v>3100</v>
      </c>
      <c r="J7" s="11">
        <f>I7*9.81*LN(E7/F7)</f>
        <v>8047.6691416498415</v>
      </c>
      <c r="K7" s="55">
        <f>0.5*(F7+H7)*J7^2</f>
        <v>12078668511.410868</v>
      </c>
      <c r="L7" s="10">
        <v>92</v>
      </c>
      <c r="M7" s="10">
        <v>2500</v>
      </c>
      <c r="N7" s="10" t="s">
        <v>89</v>
      </c>
    </row>
    <row r="8" spans="3:14" x14ac:dyDescent="0.25">
      <c r="D8" s="56" t="s">
        <v>92</v>
      </c>
      <c r="E8" s="57">
        <v>1217</v>
      </c>
      <c r="F8" s="57">
        <f>E8-G8</f>
        <v>792</v>
      </c>
      <c r="G8" s="57">
        <v>425</v>
      </c>
      <c r="H8" s="57">
        <v>0</v>
      </c>
      <c r="I8" s="57">
        <v>3100</v>
      </c>
      <c r="J8" s="58">
        <f>I8*9.81*LN(E8/F8)</f>
        <v>13064.039525375183</v>
      </c>
      <c r="K8" s="59">
        <f>0.5*(F8+H8)*J8^2</f>
        <v>67584974973.343758</v>
      </c>
      <c r="L8" s="57">
        <v>90</v>
      </c>
      <c r="M8" s="57">
        <v>10000</v>
      </c>
      <c r="N8" s="60" t="s">
        <v>93</v>
      </c>
    </row>
    <row r="12" spans="3:14" ht="15.75" thickBot="1" x14ac:dyDescent="0.3"/>
    <row r="13" spans="3:14" x14ac:dyDescent="0.25">
      <c r="D13" s="73" t="s">
        <v>77</v>
      </c>
      <c r="E13" s="74"/>
      <c r="F13" s="73" t="s">
        <v>85</v>
      </c>
      <c r="G13" s="74"/>
      <c r="H13" s="75" t="s">
        <v>86</v>
      </c>
      <c r="I13" s="75"/>
      <c r="J13" s="73" t="s">
        <v>92</v>
      </c>
      <c r="K13" s="74"/>
    </row>
    <row r="14" spans="3:14" x14ac:dyDescent="0.25">
      <c r="D14" s="38" t="s">
        <v>20</v>
      </c>
      <c r="E14" s="41">
        <v>7230</v>
      </c>
      <c r="F14" s="38" t="s">
        <v>20</v>
      </c>
      <c r="G14" s="41">
        <v>500</v>
      </c>
      <c r="H14" s="16" t="s">
        <v>20</v>
      </c>
      <c r="I14" s="16">
        <v>373</v>
      </c>
      <c r="J14" s="38" t="s">
        <v>20</v>
      </c>
      <c r="K14" s="41">
        <v>792</v>
      </c>
    </row>
    <row r="15" spans="3:14" x14ac:dyDescent="0.25">
      <c r="D15" s="38" t="s">
        <v>74</v>
      </c>
      <c r="E15" s="42">
        <f>K5</f>
        <v>130795638058.0442</v>
      </c>
      <c r="F15" s="38" t="s">
        <v>74</v>
      </c>
      <c r="G15" s="42">
        <f>K6</f>
        <v>16542649763.098871</v>
      </c>
      <c r="H15" s="16" t="s">
        <v>74</v>
      </c>
      <c r="I15" s="24">
        <f>K7</f>
        <v>12078668511.410868</v>
      </c>
      <c r="J15" s="38" t="s">
        <v>74</v>
      </c>
      <c r="K15" s="42">
        <f>K8</f>
        <v>67584974973.343758</v>
      </c>
    </row>
    <row r="16" spans="3:14" ht="15.75" thickBot="1" x14ac:dyDescent="0.3">
      <c r="C16" t="s">
        <v>96</v>
      </c>
      <c r="D16" s="43" t="s">
        <v>95</v>
      </c>
      <c r="E16" s="44" t="s">
        <v>73</v>
      </c>
      <c r="F16" s="43" t="s">
        <v>95</v>
      </c>
      <c r="G16" s="44" t="s">
        <v>73</v>
      </c>
      <c r="H16" s="45" t="s">
        <v>95</v>
      </c>
      <c r="I16" s="45" t="s">
        <v>73</v>
      </c>
      <c r="J16" s="43" t="s">
        <v>95</v>
      </c>
      <c r="K16" s="44" t="s">
        <v>73</v>
      </c>
    </row>
    <row r="17" spans="3:11" x14ac:dyDescent="0.25">
      <c r="C17" s="16">
        <v>0</v>
      </c>
      <c r="D17" s="38">
        <f>C17*1000+$E$14</f>
        <v>7230</v>
      </c>
      <c r="E17" s="46">
        <f>SQRT(2*$E$15/D17)/1000</f>
        <v>6.0150948447352199</v>
      </c>
      <c r="F17" s="21">
        <f>C17*1000+$G$14</f>
        <v>500</v>
      </c>
      <c r="G17" s="46">
        <f>SQRT(2*$G$15/F17)/1000</f>
        <v>8.1345312742895945</v>
      </c>
      <c r="H17" s="19">
        <f>C17*1000+$I$14</f>
        <v>373</v>
      </c>
      <c r="I17" s="47">
        <f>SQRT(2*$I$15/H17)/1000</f>
        <v>8.0476691416498412</v>
      </c>
      <c r="J17" s="21">
        <f>C17*1000+$K$14</f>
        <v>792</v>
      </c>
      <c r="K17" s="46">
        <f>SQRT(2*$K$15/J17)/1000</f>
        <v>13.064039525375183</v>
      </c>
    </row>
    <row r="18" spans="3:11" x14ac:dyDescent="0.25">
      <c r="C18" s="16">
        <v>0.1</v>
      </c>
      <c r="D18" s="38">
        <f t="shared" ref="D18:D81" si="0">C18*1000+$E$14</f>
        <v>7330</v>
      </c>
      <c r="E18" s="46">
        <f t="shared" ref="E18:E81" si="1">SQRT(2*$E$15/D18)/1000</f>
        <v>5.973923280474426</v>
      </c>
      <c r="F18" s="21">
        <f t="shared" ref="F18:F81" si="2">C18*1000+$G$14</f>
        <v>600</v>
      </c>
      <c r="G18" s="46">
        <f t="shared" ref="G18:G81" si="3">SQRT(2*$G$15/F18)/1000</f>
        <v>7.4257771227660907</v>
      </c>
      <c r="H18" s="19">
        <f t="shared" ref="H18:H81" si="4">C18*1000+$I$14</f>
        <v>473</v>
      </c>
      <c r="I18" s="47">
        <f t="shared" ref="I18:I81" si="5">SQRT(2*$I$15/H18)/1000</f>
        <v>7.1465092267894805</v>
      </c>
      <c r="J18" s="21">
        <f t="shared" ref="J18:J81" si="6">C18*1000+$K$14</f>
        <v>892</v>
      </c>
      <c r="K18" s="46">
        <f t="shared" ref="K18:K81" si="7">SQRT(2*$K$15/J18)/1000</f>
        <v>12.309988559128836</v>
      </c>
    </row>
    <row r="19" spans="3:11" x14ac:dyDescent="0.25">
      <c r="C19" s="16">
        <v>0.2</v>
      </c>
      <c r="D19" s="38">
        <f t="shared" si="0"/>
        <v>7430</v>
      </c>
      <c r="E19" s="46">
        <f t="shared" si="1"/>
        <v>5.9335857274449042</v>
      </c>
      <c r="F19" s="21">
        <f t="shared" si="2"/>
        <v>700</v>
      </c>
      <c r="G19" s="46">
        <f t="shared" si="3"/>
        <v>6.874933716688032</v>
      </c>
      <c r="H19" s="19">
        <f t="shared" si="4"/>
        <v>573</v>
      </c>
      <c r="I19" s="47">
        <f t="shared" si="5"/>
        <v>6.4930271396313346</v>
      </c>
      <c r="J19" s="21">
        <f t="shared" si="6"/>
        <v>992</v>
      </c>
      <c r="K19" s="46">
        <f t="shared" si="7"/>
        <v>11.673047168078822</v>
      </c>
    </row>
    <row r="20" spans="3:11" x14ac:dyDescent="0.25">
      <c r="C20" s="16">
        <v>0.3</v>
      </c>
      <c r="D20" s="38">
        <f t="shared" si="0"/>
        <v>7530</v>
      </c>
      <c r="E20" s="46">
        <f t="shared" si="1"/>
        <v>5.8940544030619062</v>
      </c>
      <c r="F20" s="21">
        <f t="shared" si="2"/>
        <v>800</v>
      </c>
      <c r="G20" s="46">
        <f t="shared" si="3"/>
        <v>6.43091163115675</v>
      </c>
      <c r="H20" s="19">
        <f t="shared" si="4"/>
        <v>673</v>
      </c>
      <c r="I20" s="47">
        <f t="shared" si="5"/>
        <v>5.9912438613094912</v>
      </c>
      <c r="J20" s="21">
        <f t="shared" si="6"/>
        <v>1092</v>
      </c>
      <c r="K20" s="46">
        <f t="shared" si="7"/>
        <v>11.12573617544855</v>
      </c>
    </row>
    <row r="21" spans="3:11" x14ac:dyDescent="0.25">
      <c r="C21" s="16">
        <v>0.4</v>
      </c>
      <c r="D21" s="38">
        <f t="shared" si="0"/>
        <v>7630</v>
      </c>
      <c r="E21" s="46">
        <f t="shared" si="1"/>
        <v>5.8553028034030632</v>
      </c>
      <c r="F21" s="21">
        <f t="shared" si="2"/>
        <v>900</v>
      </c>
      <c r="G21" s="46">
        <f t="shared" si="3"/>
        <v>6.0631216314698406</v>
      </c>
      <c r="H21" s="19">
        <f t="shared" si="4"/>
        <v>773</v>
      </c>
      <c r="I21" s="47">
        <f t="shared" si="5"/>
        <v>5.590295720183029</v>
      </c>
      <c r="J21" s="21">
        <f t="shared" si="6"/>
        <v>1192</v>
      </c>
      <c r="K21" s="46">
        <f t="shared" si="7"/>
        <v>10.648831345066812</v>
      </c>
    </row>
    <row r="22" spans="3:11" x14ac:dyDescent="0.25">
      <c r="C22" s="16">
        <v>0.5</v>
      </c>
      <c r="D22" s="38">
        <f t="shared" si="0"/>
        <v>7730</v>
      </c>
      <c r="E22" s="46">
        <f t="shared" si="1"/>
        <v>5.8173056285268876</v>
      </c>
      <c r="F22" s="21">
        <f t="shared" si="2"/>
        <v>1000</v>
      </c>
      <c r="G22" s="46">
        <f t="shared" si="3"/>
        <v>5.7519822258242197</v>
      </c>
      <c r="H22" s="19">
        <f t="shared" si="4"/>
        <v>873</v>
      </c>
      <c r="I22" s="47">
        <f t="shared" si="5"/>
        <v>5.2603835049830705</v>
      </c>
      <c r="J22" s="21">
        <f t="shared" si="6"/>
        <v>1292</v>
      </c>
      <c r="K22" s="46">
        <f t="shared" si="7"/>
        <v>10.228426286242756</v>
      </c>
    </row>
    <row r="23" spans="3:11" x14ac:dyDescent="0.25">
      <c r="C23" s="16">
        <v>0.6</v>
      </c>
      <c r="D23" s="38">
        <f t="shared" si="0"/>
        <v>7830</v>
      </c>
      <c r="E23" s="46">
        <f t="shared" si="1"/>
        <v>5.7800387130541475</v>
      </c>
      <c r="F23" s="21">
        <f t="shared" si="2"/>
        <v>1100</v>
      </c>
      <c r="G23" s="46">
        <f t="shared" si="3"/>
        <v>5.4842998663289855</v>
      </c>
      <c r="H23" s="19">
        <f t="shared" si="4"/>
        <v>973</v>
      </c>
      <c r="I23" s="47">
        <f t="shared" si="5"/>
        <v>4.9827386550411878</v>
      </c>
      <c r="J23" s="21">
        <f t="shared" si="6"/>
        <v>1392</v>
      </c>
      <c r="K23" s="46">
        <f t="shared" si="7"/>
        <v>9.854179270727311</v>
      </c>
    </row>
    <row r="24" spans="3:11" x14ac:dyDescent="0.25">
      <c r="C24" s="16">
        <v>0.7</v>
      </c>
      <c r="D24" s="38">
        <f t="shared" si="0"/>
        <v>7930</v>
      </c>
      <c r="E24" s="46">
        <f t="shared" si="1"/>
        <v>5.7434789615793376</v>
      </c>
      <c r="F24" s="21">
        <f t="shared" si="2"/>
        <v>1200</v>
      </c>
      <c r="G24" s="46">
        <f t="shared" si="3"/>
        <v>5.250817359087832</v>
      </c>
      <c r="H24" s="19">
        <f t="shared" si="4"/>
        <v>1073</v>
      </c>
      <c r="I24" s="47">
        <f t="shared" si="5"/>
        <v>4.7448738241892148</v>
      </c>
      <c r="J24" s="21">
        <f t="shared" si="6"/>
        <v>1492</v>
      </c>
      <c r="K24" s="46">
        <f t="shared" si="7"/>
        <v>9.5182183835795513</v>
      </c>
    </row>
    <row r="25" spans="3:11" x14ac:dyDescent="0.25">
      <c r="C25" s="16">
        <v>0.8</v>
      </c>
      <c r="D25" s="38">
        <f t="shared" si="0"/>
        <v>8030</v>
      </c>
      <c r="E25" s="46">
        <f t="shared" si="1"/>
        <v>5.7076042885200362</v>
      </c>
      <c r="F25" s="21">
        <f t="shared" si="2"/>
        <v>1300</v>
      </c>
      <c r="G25" s="46">
        <f t="shared" si="3"/>
        <v>5.0448221380706268</v>
      </c>
      <c r="H25" s="19">
        <f t="shared" si="4"/>
        <v>1173</v>
      </c>
      <c r="I25" s="47">
        <f t="shared" si="5"/>
        <v>4.53811527129207</v>
      </c>
      <c r="J25" s="21">
        <f t="shared" si="6"/>
        <v>1592</v>
      </c>
      <c r="K25" s="46">
        <f t="shared" si="7"/>
        <v>9.2144314775220639</v>
      </c>
    </row>
    <row r="26" spans="3:11" x14ac:dyDescent="0.25">
      <c r="C26" s="16">
        <v>0.9</v>
      </c>
      <c r="D26" s="38">
        <f t="shared" si="0"/>
        <v>8130</v>
      </c>
      <c r="E26" s="46">
        <f t="shared" si="1"/>
        <v>5.6723935620482209</v>
      </c>
      <c r="F26" s="21">
        <f t="shared" si="2"/>
        <v>1400</v>
      </c>
      <c r="G26" s="46">
        <f t="shared" si="3"/>
        <v>4.8613122512781421</v>
      </c>
      <c r="H26" s="19">
        <f t="shared" si="4"/>
        <v>1273</v>
      </c>
      <c r="I26" s="47">
        <f t="shared" si="5"/>
        <v>4.3562252430609023</v>
      </c>
      <c r="J26" s="21">
        <f t="shared" si="6"/>
        <v>1692</v>
      </c>
      <c r="K26" s="46">
        <f t="shared" si="7"/>
        <v>8.9379906731578078</v>
      </c>
    </row>
    <row r="27" spans="3:11" x14ac:dyDescent="0.25">
      <c r="C27" s="16">
        <v>1</v>
      </c>
      <c r="D27" s="38">
        <f t="shared" si="0"/>
        <v>8230</v>
      </c>
      <c r="E27" s="46">
        <f t="shared" si="1"/>
        <v>5.6378265517801518</v>
      </c>
      <c r="F27" s="21">
        <f t="shared" si="2"/>
        <v>1500</v>
      </c>
      <c r="G27" s="46">
        <f t="shared" si="3"/>
        <v>4.6964738209425265</v>
      </c>
      <c r="H27" s="19">
        <f t="shared" si="4"/>
        <v>1373</v>
      </c>
      <c r="I27" s="47">
        <f t="shared" si="5"/>
        <v>4.1945875213201091</v>
      </c>
      <c r="J27" s="21">
        <f t="shared" si="6"/>
        <v>1792</v>
      </c>
      <c r="K27" s="46">
        <f t="shared" si="7"/>
        <v>8.6850250182981057</v>
      </c>
    </row>
    <row r="28" spans="3:11" x14ac:dyDescent="0.25">
      <c r="C28" s="16">
        <v>1.1000000000000001</v>
      </c>
      <c r="D28" s="38">
        <f t="shared" si="0"/>
        <v>8330</v>
      </c>
      <c r="E28" s="46">
        <f t="shared" si="1"/>
        <v>5.6038838799306419</v>
      </c>
      <c r="F28" s="21">
        <f t="shared" si="2"/>
        <v>1600</v>
      </c>
      <c r="G28" s="46">
        <f t="shared" si="3"/>
        <v>4.5473412236023796</v>
      </c>
      <c r="H28" s="19">
        <f t="shared" si="4"/>
        <v>1473</v>
      </c>
      <c r="I28" s="47">
        <f t="shared" si="5"/>
        <v>4.0497028314385144</v>
      </c>
      <c r="J28" s="21">
        <f t="shared" si="6"/>
        <v>1892</v>
      </c>
      <c r="K28" s="46">
        <f t="shared" si="7"/>
        <v>8.4523896675632244</v>
      </c>
    </row>
    <row r="29" spans="3:11" x14ac:dyDescent="0.25">
      <c r="C29" s="16">
        <v>1.2</v>
      </c>
      <c r="D29" s="38">
        <f t="shared" si="0"/>
        <v>8430</v>
      </c>
      <c r="E29" s="46">
        <f t="shared" si="1"/>
        <v>5.570546975663782</v>
      </c>
      <c r="F29" s="21">
        <f t="shared" si="2"/>
        <v>1700</v>
      </c>
      <c r="G29" s="46">
        <f t="shared" si="3"/>
        <v>4.4115689836795458</v>
      </c>
      <c r="H29" s="19">
        <f t="shared" si="4"/>
        <v>1573</v>
      </c>
      <c r="I29" s="47">
        <f t="shared" si="5"/>
        <v>3.9188637816802689</v>
      </c>
      <c r="J29" s="21">
        <f t="shared" si="6"/>
        <v>1992</v>
      </c>
      <c r="K29" s="46">
        <f t="shared" si="7"/>
        <v>8.2374996555779205</v>
      </c>
    </row>
    <row r="30" spans="3:11" x14ac:dyDescent="0.25">
      <c r="C30" s="16">
        <v>1.3</v>
      </c>
      <c r="D30" s="38">
        <f t="shared" si="0"/>
        <v>8530</v>
      </c>
      <c r="E30" s="46">
        <f t="shared" si="1"/>
        <v>5.537798032395826</v>
      </c>
      <c r="F30" s="21">
        <f t="shared" si="2"/>
        <v>1800</v>
      </c>
      <c r="G30" s="46">
        <f t="shared" si="3"/>
        <v>4.2872744207711673</v>
      </c>
      <c r="H30" s="19">
        <f t="shared" si="4"/>
        <v>1673</v>
      </c>
      <c r="I30" s="47">
        <f t="shared" si="5"/>
        <v>3.799938419517213</v>
      </c>
      <c r="J30" s="21">
        <f t="shared" si="6"/>
        <v>2092</v>
      </c>
      <c r="K30" s="46">
        <f t="shared" si="7"/>
        <v>8.0382079334512984</v>
      </c>
    </row>
    <row r="31" spans="3:11" x14ac:dyDescent="0.25">
      <c r="C31" s="16">
        <v>1.4</v>
      </c>
      <c r="D31" s="38">
        <f t="shared" si="0"/>
        <v>8630</v>
      </c>
      <c r="E31" s="46">
        <f t="shared" si="1"/>
        <v>5.5056199678272115</v>
      </c>
      <c r="F31" s="21">
        <f t="shared" si="2"/>
        <v>1900</v>
      </c>
      <c r="G31" s="46">
        <f t="shared" si="3"/>
        <v>4.1729264958903931</v>
      </c>
      <c r="H31" s="19">
        <f t="shared" si="4"/>
        <v>1773</v>
      </c>
      <c r="I31" s="47">
        <f t="shared" si="5"/>
        <v>3.6912219635535086</v>
      </c>
      <c r="J31" s="21">
        <f t="shared" si="6"/>
        <v>2192</v>
      </c>
      <c r="K31" s="46">
        <f t="shared" si="7"/>
        <v>7.8527143810825759</v>
      </c>
    </row>
    <row r="32" spans="3:11" x14ac:dyDescent="0.25">
      <c r="C32" s="16">
        <v>1.5</v>
      </c>
      <c r="D32" s="38">
        <f t="shared" si="0"/>
        <v>8730</v>
      </c>
      <c r="E32" s="46">
        <f t="shared" si="1"/>
        <v>5.4739963864999472</v>
      </c>
      <c r="F32" s="21">
        <f t="shared" si="2"/>
        <v>2000</v>
      </c>
      <c r="G32" s="46">
        <f t="shared" si="3"/>
        <v>4.0672656371447973</v>
      </c>
      <c r="H32" s="19">
        <f t="shared" si="4"/>
        <v>1873</v>
      </c>
      <c r="I32" s="47">
        <f t="shared" si="5"/>
        <v>3.591332704462046</v>
      </c>
      <c r="J32" s="21">
        <f t="shared" si="6"/>
        <v>2292</v>
      </c>
      <c r="K32" s="46">
        <f t="shared" si="7"/>
        <v>7.6794969074548671</v>
      </c>
    </row>
    <row r="33" spans="3:11" x14ac:dyDescent="0.25">
      <c r="C33" s="16">
        <v>1.6</v>
      </c>
      <c r="D33" s="38">
        <f t="shared" si="0"/>
        <v>8830</v>
      </c>
      <c r="E33" s="46">
        <f t="shared" si="1"/>
        <v>5.4429115446939074</v>
      </c>
      <c r="F33" s="21">
        <f t="shared" si="2"/>
        <v>2100</v>
      </c>
      <c r="G33" s="46">
        <f t="shared" si="3"/>
        <v>3.9692448319906695</v>
      </c>
      <c r="H33" s="19">
        <f t="shared" si="4"/>
        <v>1973</v>
      </c>
      <c r="I33" s="47">
        <f t="shared" si="5"/>
        <v>3.4991373220251187</v>
      </c>
      <c r="J33" s="21">
        <f t="shared" si="6"/>
        <v>2392</v>
      </c>
      <c r="K33" s="46">
        <f t="shared" si="7"/>
        <v>7.5172585693932898</v>
      </c>
    </row>
    <row r="34" spans="3:11" x14ac:dyDescent="0.25">
      <c r="C34" s="16">
        <v>1.7</v>
      </c>
      <c r="D34" s="38">
        <f t="shared" si="0"/>
        <v>8930</v>
      </c>
      <c r="E34" s="46">
        <f t="shared" si="1"/>
        <v>5.412350317491323</v>
      </c>
      <c r="F34" s="21">
        <f t="shared" si="2"/>
        <v>2200</v>
      </c>
      <c r="G34" s="46">
        <f t="shared" si="3"/>
        <v>3.8779856255417022</v>
      </c>
      <c r="H34" s="19">
        <f t="shared" si="4"/>
        <v>2073</v>
      </c>
      <c r="I34" s="47">
        <f t="shared" si="5"/>
        <v>3.4136962737348231</v>
      </c>
      <c r="J34" s="21">
        <f t="shared" si="6"/>
        <v>2492</v>
      </c>
      <c r="K34" s="46">
        <f t="shared" si="7"/>
        <v>7.3648864857585519</v>
      </c>
    </row>
    <row r="35" spans="3:11" x14ac:dyDescent="0.25">
      <c r="C35" s="16">
        <v>1.8</v>
      </c>
      <c r="D35" s="38">
        <f t="shared" si="0"/>
        <v>9030</v>
      </c>
      <c r="E35" s="46">
        <f t="shared" si="1"/>
        <v>5.3822981678529427</v>
      </c>
      <c r="F35" s="21">
        <f t="shared" si="2"/>
        <v>2300</v>
      </c>
      <c r="G35" s="46">
        <f t="shared" si="3"/>
        <v>3.7927447630281268</v>
      </c>
      <c r="H35" s="19">
        <f t="shared" si="4"/>
        <v>2173</v>
      </c>
      <c r="I35" s="47">
        <f t="shared" si="5"/>
        <v>3.3342231762522139</v>
      </c>
      <c r="J35" s="21">
        <f t="shared" si="6"/>
        <v>2592</v>
      </c>
      <c r="K35" s="46">
        <f t="shared" si="7"/>
        <v>7.2214195586736878</v>
      </c>
    </row>
    <row r="36" spans="3:11" x14ac:dyDescent="0.25">
      <c r="C36" s="16">
        <v>1.9</v>
      </c>
      <c r="D36" s="38">
        <f t="shared" si="0"/>
        <v>9130</v>
      </c>
      <c r="E36" s="46">
        <f t="shared" si="1"/>
        <v>5.3527411175622595</v>
      </c>
      <c r="F36" s="21">
        <f t="shared" si="2"/>
        <v>2400</v>
      </c>
      <c r="G36" s="46">
        <f t="shared" si="3"/>
        <v>3.7128885613830453</v>
      </c>
      <c r="H36" s="19">
        <f t="shared" si="4"/>
        <v>2273</v>
      </c>
      <c r="I36" s="47">
        <f t="shared" si="5"/>
        <v>3.2600541307912789</v>
      </c>
      <c r="J36" s="21">
        <f t="shared" si="6"/>
        <v>2692</v>
      </c>
      <c r="K36" s="46">
        <f t="shared" si="7"/>
        <v>7.0860228542563215</v>
      </c>
    </row>
    <row r="37" spans="3:11" x14ac:dyDescent="0.25">
      <c r="C37" s="16">
        <v>2</v>
      </c>
      <c r="D37" s="38">
        <f t="shared" si="0"/>
        <v>9230</v>
      </c>
      <c r="E37" s="46">
        <f t="shared" si="1"/>
        <v>5.3236657199058826</v>
      </c>
      <c r="F37" s="21">
        <f t="shared" si="2"/>
        <v>2500</v>
      </c>
      <c r="G37" s="46">
        <f t="shared" si="3"/>
        <v>3.6378729788819038</v>
      </c>
      <c r="H37" s="19">
        <f t="shared" si="4"/>
        <v>2373</v>
      </c>
      <c r="I37" s="47">
        <f t="shared" si="5"/>
        <v>3.1906242378091094</v>
      </c>
      <c r="J37" s="21">
        <f t="shared" si="6"/>
        <v>2792</v>
      </c>
      <c r="K37" s="46">
        <f t="shared" si="7"/>
        <v>6.9579670777340397</v>
      </c>
    </row>
    <row r="38" spans="3:11" x14ac:dyDescent="0.25">
      <c r="C38" s="16">
        <v>2.1</v>
      </c>
      <c r="D38" s="38">
        <f t="shared" si="0"/>
        <v>9330</v>
      </c>
      <c r="E38" s="46">
        <f t="shared" si="1"/>
        <v>5.2950590339687613</v>
      </c>
      <c r="F38" s="21">
        <f t="shared" si="2"/>
        <v>2600</v>
      </c>
      <c r="G38" s="46">
        <f t="shared" si="3"/>
        <v>3.5672279437097578</v>
      </c>
      <c r="H38" s="19">
        <f t="shared" si="4"/>
        <v>2473</v>
      </c>
      <c r="I38" s="47">
        <f t="shared" si="5"/>
        <v>3.1254493909191399</v>
      </c>
      <c r="J38" s="21">
        <f t="shared" si="6"/>
        <v>2892</v>
      </c>
      <c r="K38" s="46">
        <f t="shared" si="7"/>
        <v>6.8366119874571432</v>
      </c>
    </row>
    <row r="39" spans="3:11" x14ac:dyDescent="0.25">
      <c r="C39" s="16">
        <v>2.2000000000000002</v>
      </c>
      <c r="D39" s="38">
        <f t="shared" si="0"/>
        <v>9430</v>
      </c>
      <c r="E39" s="46">
        <f t="shared" si="1"/>
        <v>5.266908600432668</v>
      </c>
      <c r="F39" s="21">
        <f t="shared" si="2"/>
        <v>2700</v>
      </c>
      <c r="G39" s="46">
        <f t="shared" si="3"/>
        <v>3.500544906058555</v>
      </c>
      <c r="H39" s="19">
        <f t="shared" si="4"/>
        <v>2573</v>
      </c>
      <c r="I39" s="47">
        <f t="shared" si="5"/>
        <v>3.0641120025379389</v>
      </c>
      <c r="J39" s="21">
        <f t="shared" si="6"/>
        <v>2992</v>
      </c>
      <c r="K39" s="46">
        <f t="shared" si="7"/>
        <v>6.7213928845429702</v>
      </c>
    </row>
    <row r="40" spans="3:11" x14ac:dyDescent="0.25">
      <c r="C40" s="16">
        <v>2.2999999999999998</v>
      </c>
      <c r="D40" s="38">
        <f t="shared" si="0"/>
        <v>9530</v>
      </c>
      <c r="E40" s="46">
        <f t="shared" si="1"/>
        <v>5.2392024187751227</v>
      </c>
      <c r="F40" s="21">
        <f t="shared" si="2"/>
        <v>2800</v>
      </c>
      <c r="G40" s="46">
        <f t="shared" si="3"/>
        <v>3.437466858344016</v>
      </c>
      <c r="H40" s="19">
        <f t="shared" si="4"/>
        <v>2673</v>
      </c>
      <c r="I40" s="47">
        <f t="shared" si="5"/>
        <v>3.0062496956558107</v>
      </c>
      <c r="J40" s="21">
        <f t="shared" si="6"/>
        <v>3092</v>
      </c>
      <c r="K40" s="46">
        <f t="shared" si="7"/>
        <v>6.6118095260789707</v>
      </c>
    </row>
    <row r="41" spans="3:11" x14ac:dyDescent="0.25">
      <c r="C41" s="16">
        <v>2.4</v>
      </c>
      <c r="D41" s="38">
        <f t="shared" si="0"/>
        <v>9630</v>
      </c>
      <c r="E41" s="46">
        <f t="shared" si="1"/>
        <v>5.2119289257739947</v>
      </c>
      <c r="F41" s="21">
        <f t="shared" si="2"/>
        <v>2900</v>
      </c>
      <c r="G41" s="46">
        <f t="shared" si="3"/>
        <v>3.3776802652931712</v>
      </c>
      <c r="H41" s="19">
        <f t="shared" si="4"/>
        <v>2773</v>
      </c>
      <c r="I41" s="47">
        <f t="shared" si="5"/>
        <v>2.951546259805649</v>
      </c>
      <c r="J41" s="21">
        <f t="shared" si="6"/>
        <v>3192</v>
      </c>
      <c r="K41" s="46">
        <f t="shared" si="7"/>
        <v>6.5074169642960387</v>
      </c>
    </row>
    <row r="42" spans="3:11" x14ac:dyDescent="0.25">
      <c r="C42" s="16">
        <v>2.5</v>
      </c>
      <c r="D42" s="38">
        <f t="shared" si="0"/>
        <v>9730</v>
      </c>
      <c r="E42" s="46">
        <f t="shared" si="1"/>
        <v>5.1850769752303156</v>
      </c>
      <c r="F42" s="21">
        <f t="shared" si="2"/>
        <v>3000</v>
      </c>
      <c r="G42" s="46">
        <f t="shared" si="3"/>
        <v>3.3209084864535559</v>
      </c>
      <c r="H42" s="19">
        <f t="shared" si="4"/>
        <v>2873</v>
      </c>
      <c r="I42" s="47">
        <f t="shared" si="5"/>
        <v>2.8997243542452034</v>
      </c>
      <c r="J42" s="21">
        <f t="shared" si="6"/>
        <v>3292</v>
      </c>
      <c r="K42" s="46">
        <f t="shared" si="7"/>
        <v>6.4078179283972734</v>
      </c>
    </row>
    <row r="43" spans="3:11" x14ac:dyDescent="0.25">
      <c r="C43" s="16">
        <v>2.6</v>
      </c>
      <c r="D43" s="38">
        <f t="shared" si="0"/>
        <v>9830</v>
      </c>
      <c r="E43" s="46">
        <f t="shared" si="1"/>
        <v>5.1586358188285546</v>
      </c>
      <c r="F43" s="21">
        <f t="shared" si="2"/>
        <v>3100</v>
      </c>
      <c r="G43" s="46">
        <f t="shared" si="3"/>
        <v>3.2669063755356382</v>
      </c>
      <c r="H43" s="19">
        <f t="shared" si="4"/>
        <v>2973</v>
      </c>
      <c r="I43" s="47">
        <f t="shared" si="5"/>
        <v>2.8505395729557574</v>
      </c>
      <c r="J43" s="21">
        <f t="shared" si="6"/>
        <v>3392</v>
      </c>
      <c r="K43" s="46">
        <f t="shared" si="7"/>
        <v>6.3126564511409882</v>
      </c>
    </row>
    <row r="44" spans="3:11" x14ac:dyDescent="0.25">
      <c r="C44" s="16">
        <v>2.7</v>
      </c>
      <c r="D44" s="38">
        <f t="shared" si="0"/>
        <v>9930</v>
      </c>
      <c r="E44" s="46">
        <f t="shared" si="1"/>
        <v>5.13259508805971</v>
      </c>
      <c r="F44" s="21">
        <f t="shared" si="2"/>
        <v>3200</v>
      </c>
      <c r="G44" s="46">
        <f t="shared" si="3"/>
        <v>3.215455815578375</v>
      </c>
      <c r="H44" s="19">
        <f t="shared" si="4"/>
        <v>3073</v>
      </c>
      <c r="I44" s="47">
        <f t="shared" si="5"/>
        <v>2.8037755809336935</v>
      </c>
      <c r="J44" s="21">
        <f t="shared" si="6"/>
        <v>3492</v>
      </c>
      <c r="K44" s="46">
        <f t="shared" si="7"/>
        <v>6.2216125067417751</v>
      </c>
    </row>
    <row r="45" spans="3:11" x14ac:dyDescent="0.25">
      <c r="C45" s="16">
        <v>2.8</v>
      </c>
      <c r="D45" s="38">
        <f t="shared" si="0"/>
        <v>10030</v>
      </c>
      <c r="E45" s="46">
        <f t="shared" si="1"/>
        <v>5.1069447771381489</v>
      </c>
      <c r="F45" s="21">
        <f t="shared" si="2"/>
        <v>3300</v>
      </c>
      <c r="G45" s="46">
        <f t="shared" si="3"/>
        <v>3.1663620041416682</v>
      </c>
      <c r="H45" s="19">
        <f t="shared" si="4"/>
        <v>3173</v>
      </c>
      <c r="I45" s="47">
        <f t="shared" si="5"/>
        <v>2.7592401004958957</v>
      </c>
      <c r="J45" s="21">
        <f t="shared" si="6"/>
        <v>3592</v>
      </c>
      <c r="K45" s="46">
        <f t="shared" si="7"/>
        <v>6.1343974757512418</v>
      </c>
    </row>
    <row r="46" spans="3:11" x14ac:dyDescent="0.25">
      <c r="C46" s="16">
        <v>2.9</v>
      </c>
      <c r="D46" s="38">
        <f t="shared" si="0"/>
        <v>10130</v>
      </c>
      <c r="E46" s="46">
        <f t="shared" si="1"/>
        <v>5.0816752268482999</v>
      </c>
      <c r="F46" s="21">
        <f t="shared" si="2"/>
        <v>3400</v>
      </c>
      <c r="G46" s="46">
        <f t="shared" si="3"/>
        <v>3.1194503440320522</v>
      </c>
      <c r="H46" s="19">
        <f t="shared" si="4"/>
        <v>3273</v>
      </c>
      <c r="I46" s="47">
        <f t="shared" si="5"/>
        <v>2.7167615774352925</v>
      </c>
      <c r="J46" s="21">
        <f t="shared" si="6"/>
        <v>3692</v>
      </c>
      <c r="K46" s="46">
        <f t="shared" si="7"/>
        <v>6.0507502902932755</v>
      </c>
    </row>
    <row r="47" spans="3:11" x14ac:dyDescent="0.25">
      <c r="C47" s="16">
        <v>3</v>
      </c>
      <c r="D47" s="38">
        <f t="shared" si="0"/>
        <v>10230</v>
      </c>
      <c r="E47" s="46">
        <f t="shared" si="1"/>
        <v>5.0567771092619322</v>
      </c>
      <c r="F47" s="21">
        <f t="shared" si="2"/>
        <v>3500</v>
      </c>
      <c r="G47" s="46">
        <f t="shared" si="3"/>
        <v>3.0745638262639439</v>
      </c>
      <c r="H47" s="19">
        <f t="shared" si="4"/>
        <v>3373</v>
      </c>
      <c r="I47" s="47">
        <f t="shared" si="5"/>
        <v>2.6761863949955882</v>
      </c>
      <c r="J47" s="21">
        <f t="shared" si="6"/>
        <v>3792</v>
      </c>
      <c r="K47" s="46">
        <f t="shared" si="7"/>
        <v>5.970434142229549</v>
      </c>
    </row>
    <row r="48" spans="3:11" x14ac:dyDescent="0.25">
      <c r="C48" s="16">
        <v>3.1</v>
      </c>
      <c r="D48" s="38">
        <f t="shared" si="0"/>
        <v>10330</v>
      </c>
      <c r="E48" s="46">
        <f t="shared" si="1"/>
        <v>5.0322414132711559</v>
      </c>
      <c r="F48" s="21">
        <f t="shared" si="2"/>
        <v>3600</v>
      </c>
      <c r="G48" s="46">
        <f t="shared" si="3"/>
        <v>3.0315608157349203</v>
      </c>
      <c r="H48" s="19">
        <f t="shared" si="4"/>
        <v>3473</v>
      </c>
      <c r="I48" s="47">
        <f t="shared" si="5"/>
        <v>2.6373765323629095</v>
      </c>
      <c r="J48" s="21">
        <f t="shared" si="6"/>
        <v>3892</v>
      </c>
      <c r="K48" s="46">
        <f t="shared" si="7"/>
        <v>5.8932336596112327</v>
      </c>
    </row>
    <row r="49" spans="3:11" x14ac:dyDescent="0.25">
      <c r="C49" s="16">
        <v>3.2</v>
      </c>
      <c r="D49" s="38">
        <f t="shared" si="0"/>
        <v>10430</v>
      </c>
      <c r="E49" s="46">
        <f t="shared" si="1"/>
        <v>5.008059430886127</v>
      </c>
      <c r="F49" s="21">
        <f t="shared" si="2"/>
        <v>3700</v>
      </c>
      <c r="G49" s="46">
        <f t="shared" si="3"/>
        <v>2.9903131683685418</v>
      </c>
      <c r="H49" s="19">
        <f t="shared" si="4"/>
        <v>3573</v>
      </c>
      <c r="I49" s="47">
        <f t="shared" si="5"/>
        <v>2.6002075862157357</v>
      </c>
      <c r="J49" s="21">
        <f t="shared" si="6"/>
        <v>3992</v>
      </c>
      <c r="K49" s="46">
        <f t="shared" si="7"/>
        <v>5.8189524746707484</v>
      </c>
    </row>
    <row r="50" spans="3:11" x14ac:dyDescent="0.25">
      <c r="C50" s="16">
        <v>3.3</v>
      </c>
      <c r="D50" s="38">
        <f t="shared" si="0"/>
        <v>10530</v>
      </c>
      <c r="E50" s="46">
        <f t="shared" si="1"/>
        <v>4.9842227442501903</v>
      </c>
      <c r="F50" s="21">
        <f t="shared" si="2"/>
        <v>3800</v>
      </c>
      <c r="G50" s="46">
        <f t="shared" si="3"/>
        <v>2.9507046226371147</v>
      </c>
      <c r="H50" s="19">
        <f t="shared" si="4"/>
        <v>3673</v>
      </c>
      <c r="I50" s="47">
        <f t="shared" si="5"/>
        <v>2.56456709062671</v>
      </c>
      <c r="J50" s="21">
        <f t="shared" si="6"/>
        <v>4092</v>
      </c>
      <c r="K50" s="46">
        <f t="shared" si="7"/>
        <v>5.7474111207636005</v>
      </c>
    </row>
    <row r="51" spans="3:11" x14ac:dyDescent="0.25">
      <c r="C51" s="16">
        <v>3.4</v>
      </c>
      <c r="D51" s="38">
        <f t="shared" si="0"/>
        <v>10630</v>
      </c>
      <c r="E51" s="46">
        <f t="shared" si="1"/>
        <v>4.9607232133284489</v>
      </c>
      <c r="F51" s="21">
        <f t="shared" si="2"/>
        <v>3900</v>
      </c>
      <c r="G51" s="46">
        <f t="shared" si="3"/>
        <v>2.9126294194288604</v>
      </c>
      <c r="H51" s="19">
        <f t="shared" si="4"/>
        <v>3773</v>
      </c>
      <c r="I51" s="47">
        <f t="shared" si="5"/>
        <v>2.5303530835617627</v>
      </c>
      <c r="J51" s="21">
        <f t="shared" si="6"/>
        <v>4192</v>
      </c>
      <c r="K51" s="46">
        <f t="shared" si="7"/>
        <v>5.6784452069381066</v>
      </c>
    </row>
    <row r="52" spans="3:11" x14ac:dyDescent="0.25">
      <c r="C52" s="16">
        <v>3.5</v>
      </c>
      <c r="D52" s="38">
        <f t="shared" si="0"/>
        <v>10730</v>
      </c>
      <c r="E52" s="46">
        <f t="shared" si="1"/>
        <v>4.937552964228896</v>
      </c>
      <c r="F52" s="21">
        <f t="shared" si="2"/>
        <v>4000</v>
      </c>
      <c r="G52" s="46">
        <f t="shared" si="3"/>
        <v>2.8759911129121098</v>
      </c>
      <c r="H52" s="19">
        <f t="shared" si="4"/>
        <v>3873</v>
      </c>
      <c r="I52" s="47">
        <f t="shared" si="5"/>
        <v>2.4974728783119713</v>
      </c>
      <c r="J52" s="21">
        <f t="shared" si="6"/>
        <v>4292</v>
      </c>
      <c r="K52" s="46">
        <f t="shared" si="7"/>
        <v>5.611903827833614</v>
      </c>
    </row>
    <row r="53" spans="3:11" x14ac:dyDescent="0.25">
      <c r="C53" s="16">
        <v>3.6</v>
      </c>
      <c r="D53" s="38">
        <f t="shared" si="0"/>
        <v>10830</v>
      </c>
      <c r="E53" s="46">
        <f t="shared" si="1"/>
        <v>4.9147043781180324</v>
      </c>
      <c r="F53" s="21">
        <f t="shared" si="2"/>
        <v>4100</v>
      </c>
      <c r="G53" s="46">
        <f t="shared" si="3"/>
        <v>2.8407015419244828</v>
      </c>
      <c r="H53" s="19">
        <f t="shared" si="4"/>
        <v>3973</v>
      </c>
      <c r="I53" s="47">
        <f t="shared" si="5"/>
        <v>2.4658420061105608</v>
      </c>
      <c r="J53" s="21">
        <f t="shared" si="6"/>
        <v>4392</v>
      </c>
      <c r="K53" s="46">
        <f t="shared" si="7"/>
        <v>5.5476481738738173</v>
      </c>
    </row>
    <row r="54" spans="3:11" x14ac:dyDescent="0.25">
      <c r="C54" s="16">
        <v>3.7</v>
      </c>
      <c r="D54" s="38">
        <f t="shared" si="0"/>
        <v>10930</v>
      </c>
      <c r="E54" s="46">
        <f t="shared" si="1"/>
        <v>4.8921700806955535</v>
      </c>
      <c r="F54" s="21">
        <f t="shared" si="2"/>
        <v>4200</v>
      </c>
      <c r="G54" s="46">
        <f t="shared" si="3"/>
        <v>2.8066799368902613</v>
      </c>
      <c r="H54" s="19">
        <f t="shared" si="4"/>
        <v>4073</v>
      </c>
      <c r="I54" s="47">
        <f t="shared" si="5"/>
        <v>2.4353833024416049</v>
      </c>
      <c r="J54" s="21">
        <f t="shared" si="6"/>
        <v>4492</v>
      </c>
      <c r="K54" s="46">
        <f t="shared" si="7"/>
        <v>5.4855503126050165</v>
      </c>
    </row>
    <row r="55" spans="3:11" x14ac:dyDescent="0.25">
      <c r="C55" s="16">
        <v>3.8</v>
      </c>
      <c r="D55" s="38">
        <f t="shared" si="0"/>
        <v>11030</v>
      </c>
      <c r="E55" s="46">
        <f t="shared" si="1"/>
        <v>4.8699429321950651</v>
      </c>
      <c r="F55" s="21">
        <f t="shared" si="2"/>
        <v>4300</v>
      </c>
      <c r="G55" s="46">
        <f t="shared" si="3"/>
        <v>2.7738521416555204</v>
      </c>
      <c r="H55" s="19">
        <f t="shared" si="4"/>
        <v>4173</v>
      </c>
      <c r="I55" s="47">
        <f t="shared" si="5"/>
        <v>2.4060261145191917</v>
      </c>
      <c r="J55" s="21">
        <f t="shared" si="6"/>
        <v>4592</v>
      </c>
      <c r="K55" s="46">
        <f t="shared" si="7"/>
        <v>5.4254921168170993</v>
      </c>
    </row>
    <row r="56" spans="3:11" x14ac:dyDescent="0.25">
      <c r="C56" s="16">
        <v>3.9</v>
      </c>
      <c r="D56" s="38">
        <f t="shared" si="0"/>
        <v>11130</v>
      </c>
      <c r="E56" s="46">
        <f t="shared" si="1"/>
        <v>4.848016017880056</v>
      </c>
      <c r="F56" s="21">
        <f t="shared" si="2"/>
        <v>4400</v>
      </c>
      <c r="G56" s="46">
        <f t="shared" si="3"/>
        <v>2.7421499331644927</v>
      </c>
      <c r="H56" s="19">
        <f t="shared" si="4"/>
        <v>4273</v>
      </c>
      <c r="I56" s="47">
        <f t="shared" si="5"/>
        <v>2.3777056113928974</v>
      </c>
      <c r="J56" s="21">
        <f t="shared" si="6"/>
        <v>4692</v>
      </c>
      <c r="K56" s="46">
        <f t="shared" si="7"/>
        <v>5.3673643190008171</v>
      </c>
    </row>
    <row r="57" spans="3:11" x14ac:dyDescent="0.25">
      <c r="C57" s="16">
        <v>4</v>
      </c>
      <c r="D57" s="38">
        <f t="shared" si="0"/>
        <v>11230</v>
      </c>
      <c r="E57" s="46">
        <f t="shared" si="1"/>
        <v>4.826382639006388</v>
      </c>
      <c r="F57" s="21">
        <f t="shared" si="2"/>
        <v>4500</v>
      </c>
      <c r="G57" s="46">
        <f t="shared" si="3"/>
        <v>2.711510424763198</v>
      </c>
      <c r="H57" s="19">
        <f t="shared" si="4"/>
        <v>4373</v>
      </c>
      <c r="I57" s="47">
        <f t="shared" si="5"/>
        <v>2.3503621813347895</v>
      </c>
      <c r="J57" s="21">
        <f t="shared" si="6"/>
        <v>4792</v>
      </c>
      <c r="K57" s="46">
        <f t="shared" si="7"/>
        <v>5.3110656749123288</v>
      </c>
    </row>
    <row r="58" spans="3:11" x14ac:dyDescent="0.25">
      <c r="C58" s="16">
        <v>4.0999999999999996</v>
      </c>
      <c r="D58" s="38">
        <f t="shared" si="0"/>
        <v>11330</v>
      </c>
      <c r="E58" s="46">
        <f t="shared" si="1"/>
        <v>4.8050363042244673</v>
      </c>
      <c r="F58" s="21">
        <f t="shared" si="2"/>
        <v>4600</v>
      </c>
      <c r="G58" s="46">
        <f t="shared" si="3"/>
        <v>2.6818755412469537</v>
      </c>
      <c r="H58" s="19">
        <f t="shared" si="4"/>
        <v>4473</v>
      </c>
      <c r="I58" s="47">
        <f t="shared" si="5"/>
        <v>2.323940903751077</v>
      </c>
      <c r="J58" s="21">
        <f t="shared" si="6"/>
        <v>4892</v>
      </c>
      <c r="K58" s="46">
        <f t="shared" si="7"/>
        <v>5.2565022216714157</v>
      </c>
    </row>
    <row r="59" spans="3:11" x14ac:dyDescent="0.25">
      <c r="C59" s="16">
        <v>4.2</v>
      </c>
      <c r="D59" s="38">
        <f t="shared" si="0"/>
        <v>11430</v>
      </c>
      <c r="E59" s="46">
        <f t="shared" si="1"/>
        <v>4.7839707213960709</v>
      </c>
      <c r="F59" s="21">
        <f t="shared" si="2"/>
        <v>4700</v>
      </c>
      <c r="G59" s="46">
        <f t="shared" si="3"/>
        <v>2.653191555675146</v>
      </c>
      <c r="H59" s="19">
        <f t="shared" si="4"/>
        <v>4573</v>
      </c>
      <c r="I59" s="47">
        <f t="shared" si="5"/>
        <v>2.2983910849655937</v>
      </c>
      <c r="J59" s="21">
        <f t="shared" si="6"/>
        <v>4992</v>
      </c>
      <c r="K59" s="46">
        <f t="shared" si="7"/>
        <v>5.2035866180206414</v>
      </c>
    </row>
    <row r="60" spans="3:11" x14ac:dyDescent="0.25">
      <c r="C60" s="16">
        <v>4.3</v>
      </c>
      <c r="D60" s="38">
        <f t="shared" si="0"/>
        <v>11530</v>
      </c>
      <c r="E60" s="46">
        <f t="shared" si="1"/>
        <v>4.7631797898023596</v>
      </c>
      <c r="F60" s="21">
        <f t="shared" si="2"/>
        <v>4800</v>
      </c>
      <c r="G60" s="46">
        <f t="shared" si="3"/>
        <v>2.625408679543916</v>
      </c>
      <c r="H60" s="19">
        <f t="shared" si="4"/>
        <v>4673</v>
      </c>
      <c r="I60" s="47">
        <f t="shared" si="5"/>
        <v>2.2736658489415751</v>
      </c>
      <c r="J60" s="21">
        <f t="shared" si="6"/>
        <v>5092</v>
      </c>
      <c r="K60" s="46">
        <f t="shared" si="7"/>
        <v>5.1522375562044056</v>
      </c>
    </row>
    <row r="61" spans="3:11" x14ac:dyDescent="0.25">
      <c r="C61" s="16">
        <v>4.4000000000000004</v>
      </c>
      <c r="D61" s="38">
        <f t="shared" si="0"/>
        <v>11630</v>
      </c>
      <c r="E61" s="46">
        <f t="shared" si="1"/>
        <v>4.7426575927212031</v>
      </c>
      <c r="F61" s="21">
        <f t="shared" si="2"/>
        <v>4900</v>
      </c>
      <c r="G61" s="46">
        <f t="shared" si="3"/>
        <v>2.5984806992013598</v>
      </c>
      <c r="H61" s="19">
        <f t="shared" si="4"/>
        <v>4773</v>
      </c>
      <c r="I61" s="47">
        <f t="shared" si="5"/>
        <v>2.249721775419558</v>
      </c>
      <c r="J61" s="21">
        <f t="shared" si="6"/>
        <v>5192</v>
      </c>
      <c r="K61" s="46">
        <f t="shared" si="7"/>
        <v>5.1023792364571028</v>
      </c>
    </row>
    <row r="62" spans="3:11" x14ac:dyDescent="0.25">
      <c r="C62" s="16">
        <v>4.5</v>
      </c>
      <c r="D62" s="38">
        <f t="shared" si="0"/>
        <v>11730</v>
      </c>
      <c r="E62" s="46">
        <f t="shared" si="1"/>
        <v>4.722398390353284</v>
      </c>
      <c r="F62" s="21">
        <f t="shared" si="2"/>
        <v>5000</v>
      </c>
      <c r="G62" s="46">
        <f t="shared" si="3"/>
        <v>2.5723646524627002</v>
      </c>
      <c r="H62" s="19">
        <f t="shared" si="4"/>
        <v>4873</v>
      </c>
      <c r="I62" s="47">
        <f t="shared" si="5"/>
        <v>2.226518579113141</v>
      </c>
      <c r="J62" s="21">
        <f t="shared" si="6"/>
        <v>5292</v>
      </c>
      <c r="K62" s="46">
        <f t="shared" si="7"/>
        <v>5.0539408963728638</v>
      </c>
    </row>
    <row r="63" spans="3:11" x14ac:dyDescent="0.25">
      <c r="C63" s="16">
        <v>4.5999999999999996</v>
      </c>
      <c r="D63" s="38">
        <f t="shared" si="0"/>
        <v>11830</v>
      </c>
      <c r="E63" s="46">
        <f t="shared" si="1"/>
        <v>4.7023966130777834</v>
      </c>
      <c r="F63" s="21">
        <f t="shared" si="2"/>
        <v>5100</v>
      </c>
      <c r="G63" s="46">
        <f t="shared" si="3"/>
        <v>2.5470205402759891</v>
      </c>
      <c r="H63" s="19">
        <f t="shared" si="4"/>
        <v>4973</v>
      </c>
      <c r="I63" s="47">
        <f t="shared" si="5"/>
        <v>2.2040188245682528</v>
      </c>
      <c r="J63" s="21">
        <f t="shared" si="6"/>
        <v>5392</v>
      </c>
      <c r="K63" s="46">
        <f t="shared" si="7"/>
        <v>5.0068563885093793</v>
      </c>
    </row>
    <row r="64" spans="3:11" x14ac:dyDescent="0.25">
      <c r="C64" s="16">
        <v>4.7</v>
      </c>
      <c r="D64" s="38">
        <f t="shared" si="0"/>
        <v>11930</v>
      </c>
      <c r="E64" s="46">
        <f t="shared" si="1"/>
        <v>4.6826468550196605</v>
      </c>
      <c r="F64" s="21">
        <f t="shared" si="2"/>
        <v>5200</v>
      </c>
      <c r="G64" s="46">
        <f t="shared" si="3"/>
        <v>2.5224110690353134</v>
      </c>
      <c r="H64" s="19">
        <f t="shared" si="4"/>
        <v>5073</v>
      </c>
      <c r="I64" s="47">
        <f t="shared" si="5"/>
        <v>2.1821876720931477</v>
      </c>
      <c r="J64" s="21">
        <f t="shared" si="6"/>
        <v>5492</v>
      </c>
      <c r="K64" s="46">
        <f t="shared" si="7"/>
        <v>4.9610638004903711</v>
      </c>
    </row>
    <row r="65" spans="3:11" x14ac:dyDescent="0.25">
      <c r="C65" s="16">
        <v>4.8</v>
      </c>
      <c r="D65" s="38">
        <f t="shared" si="0"/>
        <v>12030</v>
      </c>
      <c r="E65" s="46">
        <f t="shared" si="1"/>
        <v>4.6631438679116402</v>
      </c>
      <c r="F65" s="21">
        <f t="shared" si="2"/>
        <v>5300</v>
      </c>
      <c r="G65" s="46">
        <f t="shared" si="3"/>
        <v>2.4985014197645778</v>
      </c>
      <c r="H65" s="19">
        <f t="shared" si="4"/>
        <v>5173</v>
      </c>
      <c r="I65" s="47">
        <f t="shared" si="5"/>
        <v>2.1609926508355706</v>
      </c>
      <c r="J65" s="21">
        <f t="shared" si="6"/>
        <v>5592</v>
      </c>
      <c r="K65" s="46">
        <f t="shared" si="7"/>
        <v>4.9165051126440558</v>
      </c>
    </row>
    <row r="66" spans="3:11" x14ac:dyDescent="0.25">
      <c r="C66" s="16">
        <v>4.9000000000000004</v>
      </c>
      <c r="D66" s="38">
        <f t="shared" si="0"/>
        <v>12130</v>
      </c>
      <c r="E66" s="46">
        <f t="shared" si="1"/>
        <v>4.6438825552350975</v>
      </c>
      <c r="F66" s="21">
        <f t="shared" si="2"/>
        <v>5400</v>
      </c>
      <c r="G66" s="46">
        <f t="shared" si="3"/>
        <v>2.4752590409220301</v>
      </c>
      <c r="H66" s="19">
        <f t="shared" si="4"/>
        <v>5273</v>
      </c>
      <c r="I66" s="47">
        <f t="shared" si="5"/>
        <v>2.1404034556443192</v>
      </c>
      <c r="J66" s="21">
        <f t="shared" si="6"/>
        <v>5692</v>
      </c>
      <c r="K66" s="46">
        <f t="shared" si="7"/>
        <v>4.8731258888718036</v>
      </c>
    </row>
    <row r="67" spans="3:11" x14ac:dyDescent="0.25">
      <c r="C67" s="16">
        <v>5</v>
      </c>
      <c r="D67" s="38">
        <f t="shared" si="0"/>
        <v>12230</v>
      </c>
      <c r="E67" s="46">
        <f t="shared" si="1"/>
        <v>4.6248579666249743</v>
      </c>
      <c r="F67" s="21">
        <f t="shared" si="2"/>
        <v>5500</v>
      </c>
      <c r="G67" s="46">
        <f t="shared" si="3"/>
        <v>2.4526534620209244</v>
      </c>
      <c r="H67" s="19">
        <f t="shared" si="4"/>
        <v>5373</v>
      </c>
      <c r="I67" s="47">
        <f t="shared" si="5"/>
        <v>2.1203917648240953</v>
      </c>
      <c r="J67" s="21">
        <f t="shared" si="6"/>
        <v>5792</v>
      </c>
      <c r="K67" s="46">
        <f t="shared" si="7"/>
        <v>4.8308749970012519</v>
      </c>
    </row>
    <row r="68" spans="3:11" x14ac:dyDescent="0.25">
      <c r="C68" s="16">
        <v>5.0999999999999996</v>
      </c>
      <c r="D68" s="38">
        <f t="shared" si="0"/>
        <v>12330</v>
      </c>
      <c r="E68" s="46">
        <f t="shared" si="1"/>
        <v>4.6060652925247911</v>
      </c>
      <c r="F68" s="21">
        <f t="shared" si="2"/>
        <v>5600</v>
      </c>
      <c r="G68" s="46">
        <f t="shared" si="3"/>
        <v>2.4306561256390711</v>
      </c>
      <c r="H68" s="19">
        <f t="shared" si="4"/>
        <v>5473</v>
      </c>
      <c r="I68" s="47">
        <f t="shared" si="5"/>
        <v>2.1009310762905908</v>
      </c>
      <c r="J68" s="21">
        <f t="shared" si="6"/>
        <v>5892</v>
      </c>
      <c r="K68" s="46">
        <f t="shared" si="7"/>
        <v>4.7897043553569816</v>
      </c>
    </row>
    <row r="69" spans="3:11" x14ac:dyDescent="0.25">
      <c r="C69" s="16">
        <v>5.2</v>
      </c>
      <c r="D69" s="38">
        <f t="shared" si="0"/>
        <v>12430</v>
      </c>
      <c r="E69" s="46">
        <f t="shared" si="1"/>
        <v>4.5874998590786387</v>
      </c>
      <c r="F69" s="21">
        <f t="shared" si="2"/>
        <v>5700</v>
      </c>
      <c r="G69" s="46">
        <f t="shared" si="3"/>
        <v>2.4092402357108402</v>
      </c>
      <c r="H69" s="19">
        <f t="shared" si="4"/>
        <v>5573</v>
      </c>
      <c r="I69" s="47">
        <f t="shared" si="5"/>
        <v>2.0819965599698125</v>
      </c>
      <c r="J69" s="21">
        <f t="shared" si="6"/>
        <v>5992</v>
      </c>
      <c r="K69" s="46">
        <f t="shared" si="7"/>
        <v>4.7495687026925628</v>
      </c>
    </row>
    <row r="70" spans="3:11" x14ac:dyDescent="0.25">
      <c r="C70" s="16">
        <v>5.3</v>
      </c>
      <c r="D70" s="38">
        <f t="shared" si="0"/>
        <v>12530</v>
      </c>
      <c r="E70" s="46">
        <f t="shared" si="1"/>
        <v>4.5691571232478374</v>
      </c>
      <c r="F70" s="21">
        <f t="shared" si="2"/>
        <v>5800</v>
      </c>
      <c r="G70" s="46">
        <f t="shared" si="3"/>
        <v>2.3883806202687778</v>
      </c>
      <c r="H70" s="19">
        <f t="shared" si="4"/>
        <v>5673</v>
      </c>
      <c r="I70" s="47">
        <f t="shared" si="5"/>
        <v>2.06356492457199</v>
      </c>
      <c r="J70" s="21">
        <f t="shared" si="6"/>
        <v>6092</v>
      </c>
      <c r="K70" s="46">
        <f t="shared" si="7"/>
        <v>4.7104253889808652</v>
      </c>
    </row>
    <row r="71" spans="3:11" x14ac:dyDescent="0.25">
      <c r="C71" s="16">
        <v>5.4</v>
      </c>
      <c r="D71" s="38">
        <f t="shared" si="0"/>
        <v>12630</v>
      </c>
      <c r="E71" s="46">
        <f t="shared" si="1"/>
        <v>4.5510326681406772</v>
      </c>
      <c r="F71" s="21">
        <f t="shared" si="2"/>
        <v>5900</v>
      </c>
      <c r="G71" s="46">
        <f t="shared" si="3"/>
        <v>2.3680536070360034</v>
      </c>
      <c r="H71" s="19">
        <f t="shared" si="4"/>
        <v>5773</v>
      </c>
      <c r="I71" s="47">
        <f t="shared" si="5"/>
        <v>2.0456142971143807</v>
      </c>
      <c r="J71" s="21">
        <f t="shared" si="6"/>
        <v>6192</v>
      </c>
      <c r="K71" s="46">
        <f t="shared" si="7"/>
        <v>4.6722341848640045</v>
      </c>
    </row>
    <row r="72" spans="3:11" x14ac:dyDescent="0.25">
      <c r="C72" s="16">
        <v>5.5</v>
      </c>
      <c r="D72" s="38">
        <f t="shared" si="0"/>
        <v>12730</v>
      </c>
      <c r="E72" s="46">
        <f t="shared" si="1"/>
        <v>4.5331221985443388</v>
      </c>
      <c r="F72" s="21">
        <f t="shared" si="2"/>
        <v>6000</v>
      </c>
      <c r="G72" s="46">
        <f t="shared" si="3"/>
        <v>2.3482369104712633</v>
      </c>
      <c r="H72" s="19">
        <f t="shared" si="4"/>
        <v>5873</v>
      </c>
      <c r="I72" s="47">
        <f t="shared" si="5"/>
        <v>2.0281241137758044</v>
      </c>
      <c r="J72" s="21">
        <f t="shared" si="6"/>
        <v>6292</v>
      </c>
      <c r="K72" s="46">
        <f t="shared" si="7"/>
        <v>4.6349571078274066</v>
      </c>
    </row>
    <row r="73" spans="3:11" x14ac:dyDescent="0.25">
      <c r="C73" s="16">
        <v>5.6</v>
      </c>
      <c r="D73" s="38">
        <f t="shared" si="0"/>
        <v>12830</v>
      </c>
      <c r="E73" s="46">
        <f t="shared" si="1"/>
        <v>4.5154215366487334</v>
      </c>
      <c r="F73" s="21">
        <f t="shared" si="2"/>
        <v>6100</v>
      </c>
      <c r="G73" s="46">
        <f t="shared" si="3"/>
        <v>2.3289095290411446</v>
      </c>
      <c r="H73" s="19">
        <f t="shared" si="4"/>
        <v>5973</v>
      </c>
      <c r="I73" s="47">
        <f t="shared" si="5"/>
        <v>2.0110750208444603</v>
      </c>
      <c r="J73" s="21">
        <f t="shared" si="6"/>
        <v>6392</v>
      </c>
      <c r="K73" s="46">
        <f t="shared" si="7"/>
        <v>4.5985582633905135</v>
      </c>
    </row>
    <row r="74" spans="3:11" x14ac:dyDescent="0.25">
      <c r="C74" s="16">
        <v>5.7</v>
      </c>
      <c r="D74" s="38">
        <f t="shared" si="0"/>
        <v>12930</v>
      </c>
      <c r="E74" s="46">
        <f t="shared" si="1"/>
        <v>4.4979266179525812</v>
      </c>
      <c r="F74" s="21">
        <f t="shared" si="2"/>
        <v>6200</v>
      </c>
      <c r="G74" s="46">
        <f t="shared" si="3"/>
        <v>2.3100516516428158</v>
      </c>
      <c r="H74" s="19">
        <f t="shared" si="4"/>
        <v>6073</v>
      </c>
      <c r="I74" s="47">
        <f t="shared" si="5"/>
        <v>1.9944487846741639</v>
      </c>
      <c r="J74" s="21">
        <f t="shared" si="6"/>
        <v>6492</v>
      </c>
      <c r="K74" s="46">
        <f t="shared" si="7"/>
        <v>4.5630036998046837</v>
      </c>
    </row>
    <row r="75" spans="3:11" x14ac:dyDescent="0.25">
      <c r="C75" s="16">
        <v>5.8</v>
      </c>
      <c r="D75" s="38">
        <f t="shared" si="0"/>
        <v>13030</v>
      </c>
      <c r="E75" s="46">
        <f t="shared" si="1"/>
        <v>4.4806334873426401</v>
      </c>
      <c r="F75" s="21">
        <f t="shared" si="2"/>
        <v>6300</v>
      </c>
      <c r="G75" s="46">
        <f t="shared" si="3"/>
        <v>2.2916445722293441</v>
      </c>
      <c r="H75" s="19">
        <f t="shared" si="4"/>
        <v>6173</v>
      </c>
      <c r="I75" s="47">
        <f t="shared" si="5"/>
        <v>1.9782282096965027</v>
      </c>
      <c r="J75" s="21">
        <f t="shared" si="6"/>
        <v>6592</v>
      </c>
      <c r="K75" s="46">
        <f t="shared" si="7"/>
        <v>4.5282612749212454</v>
      </c>
    </row>
    <row r="76" spans="3:11" x14ac:dyDescent="0.25">
      <c r="C76" s="16">
        <v>5.9</v>
      </c>
      <c r="D76" s="38">
        <f t="shared" si="0"/>
        <v>13130</v>
      </c>
      <c r="E76" s="46">
        <f t="shared" si="1"/>
        <v>4.4635382953374876</v>
      </c>
      <c r="F76" s="21">
        <f t="shared" si="2"/>
        <v>6400</v>
      </c>
      <c r="G76" s="46">
        <f t="shared" si="3"/>
        <v>2.2736706118011898</v>
      </c>
      <c r="H76" s="19">
        <f t="shared" si="4"/>
        <v>6273</v>
      </c>
      <c r="I76" s="47">
        <f t="shared" si="5"/>
        <v>1.9623970636507571</v>
      </c>
      <c r="J76" s="21">
        <f t="shared" si="6"/>
        <v>6692</v>
      </c>
      <c r="K76" s="46">
        <f t="shared" si="7"/>
        <v>4.4943005340430879</v>
      </c>
    </row>
    <row r="77" spans="3:11" x14ac:dyDescent="0.25">
      <c r="C77" s="16">
        <v>6</v>
      </c>
      <c r="D77" s="38">
        <f t="shared" si="0"/>
        <v>13230</v>
      </c>
      <c r="E77" s="46">
        <f t="shared" si="1"/>
        <v>4.4466372944877444</v>
      </c>
      <c r="F77" s="21">
        <f t="shared" si="2"/>
        <v>6500</v>
      </c>
      <c r="G77" s="46">
        <f t="shared" si="3"/>
        <v>2.2561130470243507</v>
      </c>
      <c r="H77" s="19">
        <f t="shared" si="4"/>
        <v>6373</v>
      </c>
      <c r="I77" s="47">
        <f t="shared" si="5"/>
        <v>1.9469400092924625</v>
      </c>
      <c r="J77" s="21">
        <f t="shared" si="6"/>
        <v>6792</v>
      </c>
      <c r="K77" s="46">
        <f t="shared" si="7"/>
        <v>4.4610925977046891</v>
      </c>
    </row>
    <row r="78" spans="3:11" x14ac:dyDescent="0.25">
      <c r="C78" s="16">
        <v>6.1</v>
      </c>
      <c r="D78" s="38">
        <f t="shared" si="0"/>
        <v>13330</v>
      </c>
      <c r="E78" s="46">
        <f t="shared" si="1"/>
        <v>4.4299268359251203</v>
      </c>
      <c r="F78" s="21">
        <f t="shared" si="2"/>
        <v>6600</v>
      </c>
      <c r="G78" s="46">
        <f t="shared" si="3"/>
        <v>2.238956044820001</v>
      </c>
      <c r="H78" s="19">
        <f t="shared" si="4"/>
        <v>6473</v>
      </c>
      <c r="I78" s="47">
        <f t="shared" si="5"/>
        <v>1.9318425419274792</v>
      </c>
      <c r="J78" s="21">
        <f t="shared" si="6"/>
        <v>6892</v>
      </c>
      <c r="K78" s="46">
        <f t="shared" si="7"/>
        <v>4.4286100584407411</v>
      </c>
    </row>
    <row r="79" spans="3:11" x14ac:dyDescent="0.25">
      <c r="C79" s="16">
        <v>6.2</v>
      </c>
      <c r="D79" s="38">
        <f t="shared" si="0"/>
        <v>13430</v>
      </c>
      <c r="E79" s="46">
        <f t="shared" si="1"/>
        <v>4.4134033660530436</v>
      </c>
      <c r="F79" s="21">
        <f t="shared" si="2"/>
        <v>6700</v>
      </c>
      <c r="G79" s="46">
        <f t="shared" si="3"/>
        <v>2.2221846023440954</v>
      </c>
      <c r="H79" s="19">
        <f t="shared" si="4"/>
        <v>6573</v>
      </c>
      <c r="I79" s="47">
        <f t="shared" si="5"/>
        <v>1.9170909321932386</v>
      </c>
      <c r="J79" s="21">
        <f t="shared" si="6"/>
        <v>6992</v>
      </c>
      <c r="K79" s="46">
        <f t="shared" si="7"/>
        <v>4.3968268857047086</v>
      </c>
    </row>
    <row r="80" spans="3:11" x14ac:dyDescent="0.25">
      <c r="C80" s="16">
        <v>6.3</v>
      </c>
      <c r="D80" s="38">
        <f t="shared" si="0"/>
        <v>13530</v>
      </c>
      <c r="E80" s="46">
        <f t="shared" si="1"/>
        <v>4.3970634233720771</v>
      </c>
      <c r="F80" s="21">
        <f t="shared" si="2"/>
        <v>6800</v>
      </c>
      <c r="G80" s="46">
        <f t="shared" si="3"/>
        <v>2.2057844918397729</v>
      </c>
      <c r="H80" s="19">
        <f t="shared" si="4"/>
        <v>6673</v>
      </c>
      <c r="I80" s="47">
        <f t="shared" si="5"/>
        <v>1.9026721735740952</v>
      </c>
      <c r="J80" s="21">
        <f t="shared" si="6"/>
        <v>7092</v>
      </c>
      <c r="K80" s="46">
        <f t="shared" si="7"/>
        <v>4.3657183381876541</v>
      </c>
    </row>
    <row r="81" spans="3:11" x14ac:dyDescent="0.25">
      <c r="C81" s="16">
        <v>6.4</v>
      </c>
      <c r="D81" s="38">
        <f t="shared" si="0"/>
        <v>13630</v>
      </c>
      <c r="E81" s="46">
        <f t="shared" si="1"/>
        <v>4.3809036354336603</v>
      </c>
      <c r="F81" s="21">
        <f t="shared" si="2"/>
        <v>6900</v>
      </c>
      <c r="G81" s="46">
        <f t="shared" si="3"/>
        <v>2.1897422099018322</v>
      </c>
      <c r="H81" s="19">
        <f t="shared" si="4"/>
        <v>6773</v>
      </c>
      <c r="I81" s="47">
        <f t="shared" si="5"/>
        <v>1.8885739341947378</v>
      </c>
      <c r="J81" s="21">
        <f t="shared" si="6"/>
        <v>7192</v>
      </c>
      <c r="K81" s="46">
        <f t="shared" si="7"/>
        <v>4.3352608828661499</v>
      </c>
    </row>
    <row r="82" spans="3:11" x14ac:dyDescent="0.25">
      <c r="C82" s="16">
        <v>6.5</v>
      </c>
      <c r="D82" s="38">
        <f t="shared" ref="D82:D145" si="8">C82*1000+$E$14</f>
        <v>13730</v>
      </c>
      <c r="E82" s="46">
        <f t="shared" ref="E82:E145" si="9">SQRT(2*$E$15/D82)/1000</f>
        <v>4.364920715916119</v>
      </c>
      <c r="F82" s="21">
        <f t="shared" ref="F82:F145" si="10">C82*1000+$G$14</f>
        <v>7000</v>
      </c>
      <c r="G82" s="46">
        <f t="shared" ref="G82:G145" si="11">SQRT(2*$G$15/F82)/1000</f>
        <v>2.174044930742093</v>
      </c>
      <c r="H82" s="19">
        <f t="shared" ref="H82:H145" si="12">C82*1000+$I$14</f>
        <v>6873</v>
      </c>
      <c r="I82" s="47">
        <f t="shared" ref="I82:I145" si="13">SQRT(2*$I$15/H82)/1000</f>
        <v>1.8747845124855669</v>
      </c>
      <c r="J82" s="21">
        <f t="shared" ref="J82:J145" si="14">C82*1000+$K$14</f>
        <v>7292</v>
      </c>
      <c r="K82" s="46">
        <f t="shared" ref="K82:K145" si="15">SQRT(2*$K$15/J82)/1000</f>
        <v>4.3054321201773327</v>
      </c>
    </row>
    <row r="83" spans="3:11" x14ac:dyDescent="0.25">
      <c r="C83" s="16">
        <v>6.6</v>
      </c>
      <c r="D83" s="38">
        <f t="shared" si="8"/>
        <v>13830</v>
      </c>
      <c r="E83" s="46">
        <f t="shared" si="9"/>
        <v>4.3491114618171558</v>
      </c>
      <c r="F83" s="21">
        <f t="shared" si="10"/>
        <v>7100</v>
      </c>
      <c r="G83" s="46">
        <f t="shared" si="11"/>
        <v>2.1586804630880394</v>
      </c>
      <c r="H83" s="19">
        <f t="shared" si="12"/>
        <v>6973</v>
      </c>
      <c r="I83" s="47">
        <f t="shared" si="13"/>
        <v>1.8612927963577823</v>
      </c>
      <c r="J83" s="21">
        <f t="shared" si="14"/>
        <v>7392</v>
      </c>
      <c r="K83" s="46">
        <f t="shared" si="15"/>
        <v>4.2762107147804818</v>
      </c>
    </row>
    <row r="84" spans="3:11" x14ac:dyDescent="0.25">
      <c r="C84" s="16">
        <v>6.7</v>
      </c>
      <c r="D84" s="38">
        <f t="shared" si="8"/>
        <v>13930</v>
      </c>
      <c r="E84" s="46">
        <f t="shared" si="9"/>
        <v>4.333472750757406</v>
      </c>
      <c r="F84" s="21">
        <f t="shared" si="10"/>
        <v>7200</v>
      </c>
      <c r="G84" s="46">
        <f t="shared" si="11"/>
        <v>2.1436372103855836</v>
      </c>
      <c r="H84" s="19">
        <f t="shared" si="12"/>
        <v>7073</v>
      </c>
      <c r="I84" s="47">
        <f t="shared" si="13"/>
        <v>1.8480882255644779</v>
      </c>
      <c r="J84" s="21">
        <f t="shared" si="14"/>
        <v>7492</v>
      </c>
      <c r="K84" s="46">
        <f t="shared" si="15"/>
        <v>4.2475763314187756</v>
      </c>
    </row>
    <row r="85" spans="3:11" x14ac:dyDescent="0.25">
      <c r="C85" s="16">
        <v>6.8</v>
      </c>
      <c r="D85" s="38">
        <f t="shared" si="8"/>
        <v>14030</v>
      </c>
      <c r="E85" s="46">
        <f t="shared" si="9"/>
        <v>4.3180015383898729</v>
      </c>
      <c r="F85" s="21">
        <f t="shared" si="10"/>
        <v>7300</v>
      </c>
      <c r="G85" s="46">
        <f t="shared" si="11"/>
        <v>2.1289041340107144</v>
      </c>
      <c r="H85" s="19">
        <f t="shared" si="12"/>
        <v>7173</v>
      </c>
      <c r="I85" s="47">
        <f t="shared" si="13"/>
        <v>1.8351607569580042</v>
      </c>
      <c r="J85" s="21">
        <f t="shared" si="14"/>
        <v>7592</v>
      </c>
      <c r="K85" s="46">
        <f t="shared" si="15"/>
        <v>4.2195095754430989</v>
      </c>
    </row>
    <row r="86" spans="3:11" x14ac:dyDescent="0.25">
      <c r="C86" s="16">
        <v>6.9</v>
      </c>
      <c r="D86" s="38">
        <f t="shared" si="8"/>
        <v>14130</v>
      </c>
      <c r="E86" s="46">
        <f t="shared" si="9"/>
        <v>4.3026948559103904</v>
      </c>
      <c r="F86" s="21">
        <f t="shared" si="10"/>
        <v>7400</v>
      </c>
      <c r="G86" s="46">
        <f t="shared" si="11"/>
        <v>2.1144707192248267</v>
      </c>
      <c r="H86" s="19">
        <f t="shared" si="12"/>
        <v>7273</v>
      </c>
      <c r="I86" s="47">
        <f t="shared" si="13"/>
        <v>1.8225008323838532</v>
      </c>
      <c r="J86" s="21">
        <f t="shared" si="14"/>
        <v>7692</v>
      </c>
      <c r="K86" s="46">
        <f t="shared" si="15"/>
        <v>4.1919919376026442</v>
      </c>
    </row>
    <row r="87" spans="3:11" x14ac:dyDescent="0.25">
      <c r="C87" s="16">
        <v>7</v>
      </c>
      <c r="D87" s="38">
        <f t="shared" si="8"/>
        <v>14230</v>
      </c>
      <c r="E87" s="46">
        <f t="shared" si="9"/>
        <v>4.287549807664476</v>
      </c>
      <c r="F87" s="21">
        <f t="shared" si="10"/>
        <v>7500</v>
      </c>
      <c r="G87" s="46">
        <f t="shared" si="11"/>
        <v>2.1003269436351331</v>
      </c>
      <c r="H87" s="19">
        <f t="shared" si="12"/>
        <v>7373</v>
      </c>
      <c r="I87" s="47">
        <f t="shared" si="13"/>
        <v>1.8100993489778148</v>
      </c>
      <c r="J87" s="21">
        <f t="shared" si="14"/>
        <v>7792</v>
      </c>
      <c r="K87" s="46">
        <f t="shared" si="15"/>
        <v>4.1650057427452074</v>
      </c>
    </row>
    <row r="88" spans="3:11" x14ac:dyDescent="0.25">
      <c r="C88" s="16">
        <v>7.1</v>
      </c>
      <c r="D88" s="38">
        <f t="shared" si="8"/>
        <v>14330</v>
      </c>
      <c r="E88" s="46">
        <f t="shared" si="9"/>
        <v>4.2725635688461914</v>
      </c>
      <c r="F88" s="21">
        <f t="shared" si="10"/>
        <v>7600</v>
      </c>
      <c r="G88" s="46">
        <f t="shared" si="11"/>
        <v>2.0864632479451966</v>
      </c>
      <c r="H88" s="19">
        <f t="shared" si="12"/>
        <v>7473</v>
      </c>
      <c r="I88" s="47">
        <f t="shared" si="13"/>
        <v>1.7979476316566654</v>
      </c>
      <c r="J88" s="21">
        <f t="shared" si="14"/>
        <v>7892</v>
      </c>
      <c r="K88" s="46">
        <f t="shared" si="15"/>
        <v>4.1385341021041144</v>
      </c>
    </row>
    <row r="89" spans="3:11" x14ac:dyDescent="0.25">
      <c r="C89" s="16">
        <v>7.2</v>
      </c>
      <c r="D89" s="38">
        <f t="shared" si="8"/>
        <v>14430</v>
      </c>
      <c r="E89" s="46">
        <f t="shared" si="9"/>
        <v>4.2577333832848776</v>
      </c>
      <c r="F89" s="21">
        <f t="shared" si="10"/>
        <v>7700</v>
      </c>
      <c r="G89" s="46">
        <f t="shared" si="11"/>
        <v>2.0728705088016106</v>
      </c>
      <c r="H89" s="19">
        <f t="shared" si="12"/>
        <v>7573</v>
      </c>
      <c r="I89" s="47">
        <f t="shared" si="13"/>
        <v>1.7860374076134733</v>
      </c>
      <c r="J89" s="21">
        <f t="shared" si="14"/>
        <v>7992</v>
      </c>
      <c r="K89" s="46">
        <f t="shared" si="15"/>
        <v>4.1125608688791679</v>
      </c>
    </row>
    <row r="90" spans="3:11" x14ac:dyDescent="0.25">
      <c r="C90" s="16">
        <v>7.3</v>
      </c>
      <c r="D90" s="38">
        <f t="shared" si="8"/>
        <v>14530</v>
      </c>
      <c r="E90" s="46">
        <f t="shared" si="9"/>
        <v>4.243056561315794</v>
      </c>
      <c r="F90" s="21">
        <f t="shared" si="10"/>
        <v>7800</v>
      </c>
      <c r="G90" s="46">
        <f t="shared" si="11"/>
        <v>2.059540013561584</v>
      </c>
      <c r="H90" s="19">
        <f t="shared" si="12"/>
        <v>7673</v>
      </c>
      <c r="I90" s="47">
        <f t="shared" si="13"/>
        <v>1.7743607826471441</v>
      </c>
      <c r="J90" s="21">
        <f t="shared" si="14"/>
        <v>8092</v>
      </c>
      <c r="K90" s="46">
        <f t="shared" si="15"/>
        <v>4.0870705968461678</v>
      </c>
    </row>
    <row r="91" spans="3:11" x14ac:dyDescent="0.25">
      <c r="C91" s="16">
        <v>7.4</v>
      </c>
      <c r="D91" s="38">
        <f t="shared" si="8"/>
        <v>14630</v>
      </c>
      <c r="E91" s="46">
        <f t="shared" si="9"/>
        <v>4.2285304777309678</v>
      </c>
      <c r="F91" s="21">
        <f t="shared" si="10"/>
        <v>7900</v>
      </c>
      <c r="G91" s="46">
        <f t="shared" si="11"/>
        <v>2.0464634368228714</v>
      </c>
      <c r="H91" s="19">
        <f t="shared" si="12"/>
        <v>7773</v>
      </c>
      <c r="I91" s="47">
        <f t="shared" si="13"/>
        <v>1.7629102191723154</v>
      </c>
      <c r="J91" s="21">
        <f t="shared" si="14"/>
        <v>8192</v>
      </c>
      <c r="K91" s="46">
        <f t="shared" si="15"/>
        <v>4.0620485017539494</v>
      </c>
    </row>
    <row r="92" spans="3:11" x14ac:dyDescent="0.25">
      <c r="C92" s="16">
        <v>7.5</v>
      </c>
      <c r="D92" s="38">
        <f t="shared" si="8"/>
        <v>14730</v>
      </c>
      <c r="E92" s="46">
        <f t="shared" si="9"/>
        <v>4.2141525698066715</v>
      </c>
      <c r="F92" s="21">
        <f t="shared" si="10"/>
        <v>8000</v>
      </c>
      <c r="G92" s="46">
        <f t="shared" si="11"/>
        <v>2.0336328185723986</v>
      </c>
      <c r="H92" s="19">
        <f t="shared" si="12"/>
        <v>7873</v>
      </c>
      <c r="I92" s="47">
        <f t="shared" si="13"/>
        <v>1.7516785157704244</v>
      </c>
      <c r="J92" s="21">
        <f t="shared" si="14"/>
        <v>8292</v>
      </c>
      <c r="K92" s="46">
        <f t="shared" si="15"/>
        <v>4.0374804252897754</v>
      </c>
    </row>
    <row r="93" spans="3:11" x14ac:dyDescent="0.25">
      <c r="C93" s="16">
        <v>7.6</v>
      </c>
      <c r="D93" s="38">
        <f t="shared" si="8"/>
        <v>14830</v>
      </c>
      <c r="E93" s="46">
        <f t="shared" si="9"/>
        <v>4.1999203354041885</v>
      </c>
      <c r="F93" s="21">
        <f t="shared" si="10"/>
        <v>8100</v>
      </c>
      <c r="G93" s="46">
        <f t="shared" si="11"/>
        <v>2.0210405438232799</v>
      </c>
      <c r="H93" s="19">
        <f t="shared" si="12"/>
        <v>7973</v>
      </c>
      <c r="I93" s="47">
        <f t="shared" si="13"/>
        <v>1.7406587881558995</v>
      </c>
      <c r="J93" s="21">
        <f t="shared" si="14"/>
        <v>8392</v>
      </c>
      <c r="K93" s="46">
        <f t="shared" si="15"/>
        <v>4.013352801413534</v>
      </c>
    </row>
    <row r="94" spans="3:11" x14ac:dyDescent="0.25">
      <c r="C94" s="16">
        <v>7.7</v>
      </c>
      <c r="D94" s="38">
        <f t="shared" si="8"/>
        <v>14930</v>
      </c>
      <c r="E94" s="46">
        <f t="shared" si="9"/>
        <v>4.1858313311406574</v>
      </c>
      <c r="F94" s="21">
        <f t="shared" si="10"/>
        <v>8200</v>
      </c>
      <c r="G94" s="46">
        <f t="shared" si="11"/>
        <v>2.0086793236218834</v>
      </c>
      <c r="H94" s="19">
        <f t="shared" si="12"/>
        <v>8073</v>
      </c>
      <c r="I94" s="47">
        <f t="shared" si="13"/>
        <v>1.7298444514431768</v>
      </c>
      <c r="J94" s="21">
        <f t="shared" si="14"/>
        <v>8492</v>
      </c>
      <c r="K94" s="46">
        <f t="shared" si="15"/>
        <v>3.9896526248788824</v>
      </c>
    </row>
    <row r="95" spans="3:11" x14ac:dyDescent="0.25">
      <c r="C95" s="16">
        <v>7.8</v>
      </c>
      <c r="D95" s="38">
        <f t="shared" si="8"/>
        <v>15030</v>
      </c>
      <c r="E95" s="46">
        <f t="shared" si="9"/>
        <v>4.1718831706269661</v>
      </c>
      <c r="F95" s="21">
        <f t="shared" si="10"/>
        <v>8300</v>
      </c>
      <c r="G95" s="46">
        <f t="shared" si="11"/>
        <v>1.9965421773173129</v>
      </c>
      <c r="H95" s="19">
        <f t="shared" si="12"/>
        <v>8173</v>
      </c>
      <c r="I95" s="47">
        <f t="shared" si="13"/>
        <v>1.7192292036107677</v>
      </c>
      <c r="J95" s="21">
        <f t="shared" si="14"/>
        <v>8592</v>
      </c>
      <c r="K95" s="46">
        <f t="shared" si="15"/>
        <v>3.9663674217754155</v>
      </c>
    </row>
    <row r="96" spans="3:11" x14ac:dyDescent="0.25">
      <c r="C96" s="16">
        <v>7.9</v>
      </c>
      <c r="D96" s="38">
        <f t="shared" si="8"/>
        <v>15130</v>
      </c>
      <c r="E96" s="46">
        <f t="shared" si="9"/>
        <v>4.1580735227698069</v>
      </c>
      <c r="F96" s="21">
        <f t="shared" si="10"/>
        <v>8400</v>
      </c>
      <c r="G96" s="46">
        <f t="shared" si="11"/>
        <v>1.9846224159953347</v>
      </c>
      <c r="H96" s="19">
        <f t="shared" si="12"/>
        <v>8273</v>
      </c>
      <c r="I96" s="47">
        <f t="shared" si="13"/>
        <v>1.7088070100680326</v>
      </c>
      <c r="J96" s="21">
        <f t="shared" si="14"/>
        <v>8692</v>
      </c>
      <c r="K96" s="46">
        <f t="shared" si="15"/>
        <v>3.9434852219402625</v>
      </c>
    </row>
    <row r="97" spans="3:11" x14ac:dyDescent="0.25">
      <c r="C97" s="16">
        <v>8</v>
      </c>
      <c r="D97" s="38">
        <f t="shared" si="8"/>
        <v>15230</v>
      </c>
      <c r="E97" s="46">
        <f t="shared" si="9"/>
        <v>4.1444001101351535</v>
      </c>
      <c r="F97" s="21">
        <f t="shared" si="10"/>
        <v>8500</v>
      </c>
      <c r="G97" s="46">
        <f t="shared" si="11"/>
        <v>1.9729136269874248</v>
      </c>
      <c r="H97" s="19">
        <f t="shared" si="12"/>
        <v>8373</v>
      </c>
      <c r="I97" s="47">
        <f t="shared" si="13"/>
        <v>1.6985720892388008</v>
      </c>
      <c r="J97" s="21">
        <f t="shared" si="14"/>
        <v>8792</v>
      </c>
      <c r="K97" s="46">
        <f t="shared" si="15"/>
        <v>3.9209945331005156</v>
      </c>
    </row>
    <row r="98" spans="3:11" x14ac:dyDescent="0.25">
      <c r="C98" s="16">
        <v>8.1</v>
      </c>
      <c r="D98" s="38">
        <f t="shared" si="8"/>
        <v>15330</v>
      </c>
      <c r="E98" s="46">
        <f t="shared" si="9"/>
        <v>4.1308607073705446</v>
      </c>
      <c r="F98" s="21">
        <f t="shared" si="10"/>
        <v>8600</v>
      </c>
      <c r="G98" s="46">
        <f t="shared" si="11"/>
        <v>1.9614096593734462</v>
      </c>
      <c r="H98" s="19">
        <f t="shared" si="12"/>
        <v>8473</v>
      </c>
      <c r="I98" s="47">
        <f t="shared" si="13"/>
        <v>1.6885188990835907</v>
      </c>
      <c r="J98" s="21">
        <f t="shared" si="14"/>
        <v>8892</v>
      </c>
      <c r="K98" s="46">
        <f t="shared" si="15"/>
        <v>3.8988843166196032</v>
      </c>
    </row>
    <row r="99" spans="3:11" x14ac:dyDescent="0.25">
      <c r="C99" s="16">
        <v>8.1999999999999993</v>
      </c>
      <c r="D99" s="38">
        <f t="shared" si="8"/>
        <v>15430</v>
      </c>
      <c r="E99" s="46">
        <f t="shared" si="9"/>
        <v>4.1174531396836986</v>
      </c>
      <c r="F99" s="21">
        <f t="shared" si="10"/>
        <v>8700</v>
      </c>
      <c r="G99" s="46">
        <f t="shared" si="11"/>
        <v>1.9501046104034987</v>
      </c>
      <c r="H99" s="19">
        <f t="shared" si="12"/>
        <v>8573</v>
      </c>
      <c r="I99" s="47">
        <f t="shared" si="13"/>
        <v>1.6786421244890612</v>
      </c>
      <c r="J99" s="21">
        <f t="shared" si="14"/>
        <v>8992</v>
      </c>
      <c r="K99" s="46">
        <f t="shared" si="15"/>
        <v>3.877143964731335</v>
      </c>
    </row>
    <row r="100" spans="3:11" x14ac:dyDescent="0.25">
      <c r="C100" s="16">
        <v>8.3000000000000007</v>
      </c>
      <c r="D100" s="38">
        <f t="shared" si="8"/>
        <v>15530</v>
      </c>
      <c r="E100" s="46">
        <f t="shared" si="9"/>
        <v>4.1041752813750998</v>
      </c>
      <c r="F100" s="21">
        <f t="shared" si="10"/>
        <v>8800</v>
      </c>
      <c r="G100" s="46">
        <f t="shared" si="11"/>
        <v>1.9389928127708511</v>
      </c>
      <c r="H100" s="19">
        <f t="shared" si="12"/>
        <v>8673</v>
      </c>
      <c r="I100" s="47">
        <f t="shared" si="13"/>
        <v>1.668936665459503</v>
      </c>
      <c r="J100" s="21">
        <f t="shared" si="14"/>
        <v>9092</v>
      </c>
      <c r="K100" s="46">
        <f t="shared" si="15"/>
        <v>3.8557632791549641</v>
      </c>
    </row>
    <row r="101" spans="3:11" x14ac:dyDescent="0.25">
      <c r="C101" s="16">
        <v>8.4</v>
      </c>
      <c r="D101" s="38">
        <f t="shared" si="8"/>
        <v>15630</v>
      </c>
      <c r="E101" s="46">
        <f t="shared" si="9"/>
        <v>4.0910250544222979</v>
      </c>
      <c r="F101" s="21">
        <f t="shared" si="10"/>
        <v>8900</v>
      </c>
      <c r="G101" s="46">
        <f t="shared" si="11"/>
        <v>1.92806882267362</v>
      </c>
      <c r="H101" s="19">
        <f t="shared" si="12"/>
        <v>8773</v>
      </c>
      <c r="I101" s="47">
        <f t="shared" si="13"/>
        <v>1.659397626050777</v>
      </c>
      <c r="J101" s="21">
        <f t="shared" si="14"/>
        <v>9192</v>
      </c>
      <c r="K101" s="46">
        <f t="shared" si="15"/>
        <v>3.8347324509933451</v>
      </c>
    </row>
    <row r="102" spans="3:11" x14ac:dyDescent="0.25">
      <c r="C102" s="16">
        <v>8.5</v>
      </c>
      <c r="D102" s="38">
        <f t="shared" si="8"/>
        <v>15730</v>
      </c>
      <c r="E102" s="46">
        <f t="shared" si="9"/>
        <v>4.0780004271137917</v>
      </c>
      <c r="F102" s="21">
        <f t="shared" si="10"/>
        <v>9000</v>
      </c>
      <c r="G102" s="46">
        <f t="shared" si="11"/>
        <v>1.9173274086080732</v>
      </c>
      <c r="H102" s="19">
        <f t="shared" si="12"/>
        <v>8873</v>
      </c>
      <c r="I102" s="47">
        <f t="shared" si="13"/>
        <v>1.6500203039921528</v>
      </c>
      <c r="J102" s="21">
        <f t="shared" si="14"/>
        <v>9292</v>
      </c>
      <c r="K102" s="46">
        <f t="shared" si="15"/>
        <v>3.8140420418241798</v>
      </c>
    </row>
    <row r="103" spans="3:11" x14ac:dyDescent="0.25">
      <c r="C103" s="16">
        <v>8.6</v>
      </c>
      <c r="D103" s="38">
        <f t="shared" si="8"/>
        <v>15830</v>
      </c>
      <c r="E103" s="46">
        <f t="shared" si="9"/>
        <v>4.0650994127304507</v>
      </c>
      <c r="F103" s="21">
        <f t="shared" si="10"/>
        <v>9100</v>
      </c>
      <c r="G103" s="46">
        <f t="shared" si="11"/>
        <v>1.9067635408411476</v>
      </c>
      <c r="H103" s="19">
        <f t="shared" si="12"/>
        <v>8973</v>
      </c>
      <c r="I103" s="47">
        <f t="shared" si="13"/>
        <v>1.6408001809460779</v>
      </c>
      <c r="J103" s="21">
        <f t="shared" si="14"/>
        <v>9392</v>
      </c>
      <c r="K103" s="46">
        <f t="shared" si="15"/>
        <v>3.7936829659015614</v>
      </c>
    </row>
    <row r="104" spans="3:11" x14ac:dyDescent="0.25">
      <c r="C104" s="16">
        <v>8.6999999999999993</v>
      </c>
      <c r="D104" s="38">
        <f t="shared" si="8"/>
        <v>15930</v>
      </c>
      <c r="E104" s="46">
        <f t="shared" si="9"/>
        <v>4.0523200682725342</v>
      </c>
      <c r="F104" s="21">
        <f t="shared" si="10"/>
        <v>9200</v>
      </c>
      <c r="G104" s="46">
        <f t="shared" si="11"/>
        <v>1.8963723815140634</v>
      </c>
      <c r="H104" s="19">
        <f t="shared" si="12"/>
        <v>9073</v>
      </c>
      <c r="I104" s="47">
        <f t="shared" si="13"/>
        <v>1.6317329133600447</v>
      </c>
      <c r="J104" s="21">
        <f t="shared" si="14"/>
        <v>9492</v>
      </c>
      <c r="K104" s="46">
        <f t="shared" si="15"/>
        <v>3.7736464733915787</v>
      </c>
    </row>
    <row r="105" spans="3:11" x14ac:dyDescent="0.25">
      <c r="C105" s="16">
        <v>8.8000000000000007</v>
      </c>
      <c r="D105" s="38">
        <f t="shared" si="8"/>
        <v>16030</v>
      </c>
      <c r="E105" s="46">
        <f t="shared" si="9"/>
        <v>4.0396604932304596</v>
      </c>
      <c r="F105" s="21">
        <f t="shared" si="10"/>
        <v>9300</v>
      </c>
      <c r="G105" s="46">
        <f t="shared" si="11"/>
        <v>1.8861492753328055</v>
      </c>
      <c r="H105" s="19">
        <f t="shared" si="12"/>
        <v>9173</v>
      </c>
      <c r="I105" s="47">
        <f t="shared" si="13"/>
        <v>1.6228143238684836</v>
      </c>
      <c r="J105" s="21">
        <f t="shared" si="14"/>
        <v>9592</v>
      </c>
      <c r="K105" s="46">
        <f t="shared" si="15"/>
        <v>3.7539241345717214</v>
      </c>
    </row>
    <row r="106" spans="3:11" x14ac:dyDescent="0.25">
      <c r="C106" s="16">
        <v>8.9</v>
      </c>
      <c r="D106" s="38">
        <f t="shared" si="8"/>
        <v>16130</v>
      </c>
      <c r="E106" s="46">
        <f t="shared" si="9"/>
        <v>4.0271188283975432</v>
      </c>
      <c r="F106" s="21">
        <f t="shared" si="10"/>
        <v>9400</v>
      </c>
      <c r="G106" s="46">
        <f t="shared" si="11"/>
        <v>1.8760897408047812</v>
      </c>
      <c r="H106" s="19">
        <f t="shared" si="12"/>
        <v>9273</v>
      </c>
      <c r="I106" s="47">
        <f t="shared" si="13"/>
        <v>1.6140403932060223</v>
      </c>
      <c r="J106" s="21">
        <f t="shared" si="14"/>
        <v>9692</v>
      </c>
      <c r="K106" s="46">
        <f t="shared" si="15"/>
        <v>3.7345078249292851</v>
      </c>
    </row>
    <row r="107" spans="3:11" x14ac:dyDescent="0.25">
      <c r="C107" s="16">
        <v>9</v>
      </c>
      <c r="D107" s="38">
        <f t="shared" si="8"/>
        <v>16230</v>
      </c>
      <c r="E107" s="46">
        <f t="shared" si="9"/>
        <v>4.0146932547230421</v>
      </c>
      <c r="F107" s="21">
        <f t="shared" si="10"/>
        <v>9500</v>
      </c>
      <c r="G107" s="46">
        <f t="shared" si="11"/>
        <v>1.8661894619841832</v>
      </c>
      <c r="H107" s="19">
        <f t="shared" si="12"/>
        <v>9373</v>
      </c>
      <c r="I107" s="47">
        <f t="shared" si="13"/>
        <v>1.605407252596553</v>
      </c>
      <c r="J107" s="21">
        <f t="shared" si="14"/>
        <v>9792</v>
      </c>
      <c r="K107" s="46">
        <f t="shared" si="15"/>
        <v>3.7153897110989336</v>
      </c>
    </row>
    <row r="108" spans="3:11" x14ac:dyDescent="0.25">
      <c r="C108" s="16">
        <v>9.1</v>
      </c>
      <c r="D108" s="38">
        <f t="shared" si="8"/>
        <v>16330</v>
      </c>
      <c r="E108" s="46">
        <f t="shared" si="9"/>
        <v>4.0023819922038886</v>
      </c>
      <c r="F108" s="21">
        <f t="shared" si="10"/>
        <v>9600</v>
      </c>
      <c r="G108" s="46">
        <f t="shared" si="11"/>
        <v>1.8564442806915227</v>
      </c>
      <c r="H108" s="19">
        <f t="shared" si="12"/>
        <v>9473</v>
      </c>
      <c r="I108" s="47">
        <f t="shared" si="13"/>
        <v>1.5969111765853716</v>
      </c>
      <c r="J108" s="21">
        <f t="shared" si="14"/>
        <v>9892</v>
      </c>
      <c r="K108" s="46">
        <f t="shared" si="15"/>
        <v>3.6965622375841516</v>
      </c>
    </row>
    <row r="109" spans="3:11" x14ac:dyDescent="0.25">
      <c r="C109" s="16">
        <v>9.1999999999999993</v>
      </c>
      <c r="D109" s="38">
        <f t="shared" si="8"/>
        <v>16430</v>
      </c>
      <c r="E109" s="46">
        <f t="shared" si="9"/>
        <v>3.9901832988135721</v>
      </c>
      <c r="F109" s="21">
        <f t="shared" si="10"/>
        <v>9700</v>
      </c>
      <c r="G109" s="46">
        <f t="shared" si="11"/>
        <v>1.8468501891754781</v>
      </c>
      <c r="H109" s="19">
        <f t="shared" si="12"/>
        <v>9573</v>
      </c>
      <c r="I109" s="47">
        <f t="shared" si="13"/>
        <v>1.5885485762842253</v>
      </c>
      <c r="J109" s="21">
        <f t="shared" si="14"/>
        <v>9992</v>
      </c>
      <c r="K109" s="46">
        <f t="shared" si="15"/>
        <v>3.6780181142114468</v>
      </c>
    </row>
    <row r="110" spans="3:11" x14ac:dyDescent="0.25">
      <c r="C110" s="16">
        <v>9.3000000000000007</v>
      </c>
      <c r="D110" s="38">
        <f t="shared" si="8"/>
        <v>16530</v>
      </c>
      <c r="E110" s="46">
        <f t="shared" si="9"/>
        <v>3.9780954694667243</v>
      </c>
      <c r="F110" s="21">
        <f t="shared" si="10"/>
        <v>9800</v>
      </c>
      <c r="G110" s="46">
        <f t="shared" si="11"/>
        <v>1.837403323187643</v>
      </c>
      <c r="H110" s="19">
        <f t="shared" si="12"/>
        <v>9673</v>
      </c>
      <c r="I110" s="47">
        <f t="shared" si="13"/>
        <v>1.5803159930014459</v>
      </c>
      <c r="J110" s="21">
        <f t="shared" si="14"/>
        <v>10092</v>
      </c>
      <c r="K110" s="46">
        <f t="shared" si="15"/>
        <v>3.6597503042700046</v>
      </c>
    </row>
    <row r="111" spans="3:11" x14ac:dyDescent="0.25">
      <c r="C111" s="16">
        <v>9.4</v>
      </c>
      <c r="D111" s="38">
        <f t="shared" si="8"/>
        <v>16630</v>
      </c>
      <c r="E111" s="46">
        <f t="shared" si="9"/>
        <v>3.9661168350179921</v>
      </c>
      <c r="F111" s="21">
        <f t="shared" si="10"/>
        <v>9900</v>
      </c>
      <c r="G111" s="46">
        <f t="shared" si="11"/>
        <v>1.8280999554429953</v>
      </c>
      <c r="H111" s="19">
        <f t="shared" si="12"/>
        <v>9773</v>
      </c>
      <c r="I111" s="47">
        <f t="shared" si="13"/>
        <v>1.5722100922314979</v>
      </c>
      <c r="J111" s="21">
        <f t="shared" si="14"/>
        <v>10192</v>
      </c>
      <c r="K111" s="46">
        <f t="shared" si="15"/>
        <v>3.6417520132929622</v>
      </c>
    </row>
    <row r="112" spans="3:11" x14ac:dyDescent="0.25">
      <c r="C112" s="16">
        <v>9.5</v>
      </c>
      <c r="D112" s="38">
        <f t="shared" si="8"/>
        <v>16730</v>
      </c>
      <c r="E112" s="46">
        <f t="shared" si="9"/>
        <v>3.9542457612938784</v>
      </c>
      <c r="F112" s="21">
        <f t="shared" si="10"/>
        <v>10000</v>
      </c>
      <c r="G112" s="46">
        <f t="shared" si="11"/>
        <v>1.8189364894409519</v>
      </c>
      <c r="H112" s="19">
        <f t="shared" si="12"/>
        <v>9873</v>
      </c>
      <c r="I112" s="47">
        <f t="shared" si="13"/>
        <v>1.564227657980209</v>
      </c>
      <c r="J112" s="21">
        <f t="shared" si="14"/>
        <v>10292</v>
      </c>
      <c r="K112" s="46">
        <f t="shared" si="15"/>
        <v>3.6240166784396797</v>
      </c>
    </row>
    <row r="113" spans="3:11" x14ac:dyDescent="0.25">
      <c r="C113" s="16">
        <v>9.6</v>
      </c>
      <c r="D113" s="38">
        <f t="shared" si="8"/>
        <v>16830</v>
      </c>
      <c r="E113" s="46">
        <f t="shared" si="9"/>
        <v>3.9424806481562662</v>
      </c>
      <c r="F113" s="21">
        <f t="shared" si="10"/>
        <v>10100</v>
      </c>
      <c r="G113" s="46">
        <f t="shared" si="11"/>
        <v>1.8099094536237466</v>
      </c>
      <c r="H113" s="19">
        <f t="shared" si="12"/>
        <v>9973</v>
      </c>
      <c r="I113" s="47">
        <f t="shared" si="13"/>
        <v>1.5563655874037567</v>
      </c>
      <c r="J113" s="21">
        <f t="shared" si="14"/>
        <v>10392</v>
      </c>
      <c r="K113" s="46">
        <f t="shared" si="15"/>
        <v>3.6065379584413311</v>
      </c>
    </row>
    <row r="114" spans="3:11" x14ac:dyDescent="0.25">
      <c r="C114" s="16">
        <v>9.6999999999999993</v>
      </c>
      <c r="D114" s="38">
        <f t="shared" si="8"/>
        <v>16930</v>
      </c>
      <c r="E114" s="46">
        <f t="shared" si="9"/>
        <v>3.9308199285964123</v>
      </c>
      <c r="F114" s="21">
        <f t="shared" si="10"/>
        <v>10200</v>
      </c>
      <c r="G114" s="46">
        <f t="shared" si="11"/>
        <v>1.801015495850576</v>
      </c>
      <c r="H114" s="19">
        <f t="shared" si="12"/>
        <v>10073</v>
      </c>
      <c r="I114" s="47">
        <f t="shared" si="13"/>
        <v>1.5486208857411075</v>
      </c>
      <c r="J114" s="21">
        <f t="shared" si="14"/>
        <v>10492</v>
      </c>
      <c r="K114" s="46">
        <f t="shared" si="15"/>
        <v>3.5893097240748277</v>
      </c>
    </row>
    <row r="115" spans="3:11" x14ac:dyDescent="0.25">
      <c r="C115" s="16">
        <v>9.8000000000000007</v>
      </c>
      <c r="D115" s="38">
        <f t="shared" si="8"/>
        <v>17030</v>
      </c>
      <c r="E115" s="46">
        <f t="shared" si="9"/>
        <v>3.9192620678582415</v>
      </c>
      <c r="F115" s="21">
        <f t="shared" si="10"/>
        <v>10300</v>
      </c>
      <c r="G115" s="46">
        <f t="shared" si="11"/>
        <v>1.7922513781675466</v>
      </c>
      <c r="H115" s="19">
        <f t="shared" si="12"/>
        <v>10173</v>
      </c>
      <c r="I115" s="47">
        <f t="shared" si="13"/>
        <v>1.5409906615211155</v>
      </c>
      <c r="J115" s="21">
        <f t="shared" si="14"/>
        <v>10592</v>
      </c>
      <c r="K115" s="46">
        <f t="shared" si="15"/>
        <v>3.5723260491325721</v>
      </c>
    </row>
    <row r="116" spans="3:11" x14ac:dyDescent="0.25">
      <c r="C116" s="16">
        <v>9.9</v>
      </c>
      <c r="D116" s="38">
        <f t="shared" si="8"/>
        <v>17130</v>
      </c>
      <c r="E116" s="46">
        <f t="shared" si="9"/>
        <v>3.9078055625898376</v>
      </c>
      <c r="F116" s="21">
        <f t="shared" si="10"/>
        <v>10400</v>
      </c>
      <c r="G116" s="46">
        <f t="shared" si="11"/>
        <v>1.7836139718548789</v>
      </c>
      <c r="H116" s="19">
        <f t="shared" si="12"/>
        <v>10273</v>
      </c>
      <c r="I116" s="47">
        <f t="shared" si="13"/>
        <v>1.5334721220268588</v>
      </c>
      <c r="J116" s="21">
        <f t="shared" si="14"/>
        <v>10692</v>
      </c>
      <c r="K116" s="46">
        <f t="shared" si="15"/>
        <v>3.5555812018578368</v>
      </c>
    </row>
    <row r="117" spans="3:11" x14ac:dyDescent="0.25">
      <c r="C117" s="16">
        <v>10</v>
      </c>
      <c r="D117" s="38">
        <f t="shared" si="8"/>
        <v>17230</v>
      </c>
      <c r="E117" s="46">
        <f t="shared" si="9"/>
        <v>3.8964489400220526</v>
      </c>
      <c r="F117" s="21">
        <f t="shared" si="10"/>
        <v>10500</v>
      </c>
      <c r="G117" s="46">
        <f t="shared" si="11"/>
        <v>1.7751002527341739</v>
      </c>
      <c r="H117" s="19">
        <f t="shared" si="12"/>
        <v>10373</v>
      </c>
      <c r="I117" s="47">
        <f t="shared" si="13"/>
        <v>1.5260625690010539</v>
      </c>
      <c r="J117" s="21">
        <f t="shared" si="14"/>
        <v>10792</v>
      </c>
      <c r="K117" s="46">
        <f t="shared" si="15"/>
        <v>3.5390696368176453</v>
      </c>
    </row>
    <row r="118" spans="3:11" x14ac:dyDescent="0.25">
      <c r="C118" s="16">
        <v>10.1</v>
      </c>
      <c r="D118" s="38">
        <f t="shared" si="8"/>
        <v>17330</v>
      </c>
      <c r="E118" s="46">
        <f t="shared" si="9"/>
        <v>3.8851907571732252</v>
      </c>
      <c r="F118" s="21">
        <f t="shared" si="10"/>
        <v>10600</v>
      </c>
      <c r="G118" s="46">
        <f t="shared" si="11"/>
        <v>1.7667072967197497</v>
      </c>
      <c r="H118" s="19">
        <f t="shared" si="12"/>
        <v>10473</v>
      </c>
      <c r="I118" s="47">
        <f t="shared" si="13"/>
        <v>1.5187593945775488</v>
      </c>
      <c r="J118" s="21">
        <f t="shared" si="14"/>
        <v>10892</v>
      </c>
      <c r="K118" s="46">
        <f t="shared" si="15"/>
        <v>3.5227859871869982</v>
      </c>
    </row>
    <row r="119" spans="3:11" x14ac:dyDescent="0.25">
      <c r="C119" s="16">
        <v>10.199999999999999</v>
      </c>
      <c r="D119" s="38">
        <f t="shared" si="8"/>
        <v>17430</v>
      </c>
      <c r="E119" s="46">
        <f t="shared" si="9"/>
        <v>3.8740296000790302</v>
      </c>
      <c r="F119" s="21">
        <f t="shared" si="10"/>
        <v>10700</v>
      </c>
      <c r="G119" s="46">
        <f t="shared" si="11"/>
        <v>1.7584322755991908</v>
      </c>
      <c r="H119" s="19">
        <f t="shared" si="12"/>
        <v>10573</v>
      </c>
      <c r="I119" s="47">
        <f t="shared" si="13"/>
        <v>1.5115600774249665</v>
      </c>
      <c r="J119" s="21">
        <f t="shared" si="14"/>
        <v>10992</v>
      </c>
      <c r="K119" s="46">
        <f t="shared" si="15"/>
        <v>3.5067250574200504</v>
      </c>
    </row>
    <row r="120" spans="3:11" x14ac:dyDescent="0.25">
      <c r="C120" s="16">
        <v>10.3</v>
      </c>
      <c r="D120" s="38">
        <f t="shared" si="8"/>
        <v>17530</v>
      </c>
      <c r="E120" s="46">
        <f t="shared" si="9"/>
        <v>3.8629640830465273</v>
      </c>
      <c r="F120" s="21">
        <f t="shared" si="10"/>
        <v>10800</v>
      </c>
      <c r="G120" s="46">
        <f t="shared" si="11"/>
        <v>1.7502724530292775</v>
      </c>
      <c r="H120" s="19">
        <f t="shared" si="12"/>
        <v>10673</v>
      </c>
      <c r="I120" s="47">
        <f t="shared" si="13"/>
        <v>1.5044621790895418</v>
      </c>
      <c r="J120" s="21">
        <f t="shared" si="14"/>
        <v>11092</v>
      </c>
      <c r="K120" s="46">
        <f t="shared" si="15"/>
        <v>3.490881816285528</v>
      </c>
    </row>
    <row r="121" spans="3:11" x14ac:dyDescent="0.25">
      <c r="C121" s="16">
        <v>10.4</v>
      </c>
      <c r="D121" s="38">
        <f t="shared" si="8"/>
        <v>17630</v>
      </c>
      <c r="E121" s="46">
        <f t="shared" si="9"/>
        <v>3.8519928479315104</v>
      </c>
      <c r="F121" s="21">
        <f t="shared" si="10"/>
        <v>10900</v>
      </c>
      <c r="G121" s="46">
        <f t="shared" si="11"/>
        <v>1.7422251807344291</v>
      </c>
      <c r="H121" s="19">
        <f t="shared" si="12"/>
        <v>10773</v>
      </c>
      <c r="I121" s="47">
        <f t="shared" si="13"/>
        <v>1.4974633405251123</v>
      </c>
      <c r="J121" s="21">
        <f t="shared" si="14"/>
        <v>11192</v>
      </c>
      <c r="K121" s="46">
        <f t="shared" si="15"/>
        <v>3.475251390245166</v>
      </c>
    </row>
    <row r="122" spans="3:11" x14ac:dyDescent="0.25">
      <c r="C122" s="16">
        <v>10.5</v>
      </c>
      <c r="D122" s="38">
        <f t="shared" si="8"/>
        <v>17730</v>
      </c>
      <c r="E122" s="46">
        <f t="shared" si="9"/>
        <v>3.8411145634383117</v>
      </c>
      <c r="F122" s="21">
        <f t="shared" si="10"/>
        <v>11000</v>
      </c>
      <c r="G122" s="46">
        <f t="shared" si="11"/>
        <v>1.7342878948956579</v>
      </c>
      <c r="H122" s="19">
        <f t="shared" si="12"/>
        <v>10873</v>
      </c>
      <c r="I122" s="47">
        <f t="shared" si="13"/>
        <v>1.4905612787990399</v>
      </c>
      <c r="J122" s="21">
        <f t="shared" si="14"/>
        <v>11292</v>
      </c>
      <c r="K122" s="46">
        <f t="shared" si="15"/>
        <v>3.4598290571553911</v>
      </c>
    </row>
    <row r="123" spans="3:11" x14ac:dyDescent="0.25">
      <c r="C123" s="16">
        <v>10.6</v>
      </c>
      <c r="D123" s="38">
        <f t="shared" si="8"/>
        <v>17830</v>
      </c>
      <c r="E123" s="46">
        <f t="shared" si="9"/>
        <v>3.8303279244412298</v>
      </c>
      <c r="F123" s="21">
        <f t="shared" si="10"/>
        <v>11100</v>
      </c>
      <c r="G123" s="46">
        <f t="shared" si="11"/>
        <v>1.7264581127188605</v>
      </c>
      <c r="H123" s="19">
        <f t="shared" si="12"/>
        <v>10973</v>
      </c>
      <c r="I123" s="47">
        <f t="shared" si="13"/>
        <v>1.4837537839636286</v>
      </c>
      <c r="J123" s="21">
        <f t="shared" si="14"/>
        <v>11392</v>
      </c>
      <c r="K123" s="46">
        <f t="shared" si="15"/>
        <v>3.4446102402737573</v>
      </c>
    </row>
    <row r="124" spans="3:11" x14ac:dyDescent="0.25">
      <c r="C124" s="16">
        <v>10.7</v>
      </c>
      <c r="D124" s="38">
        <f t="shared" si="8"/>
        <v>17930</v>
      </c>
      <c r="E124" s="46">
        <f t="shared" si="9"/>
        <v>3.8196316513268047</v>
      </c>
      <c r="F124" s="21">
        <f t="shared" si="10"/>
        <v>11200</v>
      </c>
      <c r="G124" s="46">
        <f t="shared" si="11"/>
        <v>1.718733429172008</v>
      </c>
      <c r="H124" s="19">
        <f t="shared" si="12"/>
        <v>11073</v>
      </c>
      <c r="I124" s="47">
        <f t="shared" si="13"/>
        <v>1.477038716083289</v>
      </c>
      <c r="J124" s="21">
        <f t="shared" si="14"/>
        <v>11492</v>
      </c>
      <c r="K124" s="46">
        <f t="shared" si="15"/>
        <v>3.4295905025528621</v>
      </c>
    </row>
    <row r="125" spans="3:11" x14ac:dyDescent="0.25">
      <c r="C125" s="16">
        <v>10.8</v>
      </c>
      <c r="D125" s="38">
        <f t="shared" si="8"/>
        <v>18030</v>
      </c>
      <c r="E125" s="46">
        <f t="shared" si="9"/>
        <v>3.8090244893561871</v>
      </c>
      <c r="F125" s="21">
        <f t="shared" si="10"/>
        <v>11300</v>
      </c>
      <c r="G125" s="46">
        <f t="shared" si="11"/>
        <v>1.7111115138815041</v>
      </c>
      <c r="H125" s="19">
        <f t="shared" si="12"/>
        <v>11173</v>
      </c>
      <c r="I125" s="47">
        <f t="shared" si="13"/>
        <v>1.4704140024083796</v>
      </c>
      <c r="J125" s="21">
        <f t="shared" si="14"/>
        <v>11592</v>
      </c>
      <c r="K125" s="46">
        <f t="shared" si="15"/>
        <v>3.4147655412055844</v>
      </c>
    </row>
    <row r="126" spans="3:11" x14ac:dyDescent="0.25">
      <c r="C126" s="16">
        <v>10.9</v>
      </c>
      <c r="D126" s="38">
        <f t="shared" si="8"/>
        <v>18130</v>
      </c>
      <c r="E126" s="46">
        <f t="shared" si="9"/>
        <v>3.7985052080468713</v>
      </c>
      <c r="F126" s="21">
        <f t="shared" si="10"/>
        <v>11400</v>
      </c>
      <c r="G126" s="46">
        <f t="shared" si="11"/>
        <v>1.7035901081786113</v>
      </c>
      <c r="H126" s="19">
        <f t="shared" si="12"/>
        <v>11273</v>
      </c>
      <c r="I126" s="47">
        <f t="shared" si="13"/>
        <v>1.46387763468724</v>
      </c>
      <c r="J126" s="21">
        <f t="shared" si="14"/>
        <v>11692</v>
      </c>
      <c r="K126" s="46">
        <f t="shared" si="15"/>
        <v>3.4001311825265335</v>
      </c>
    </row>
    <row r="127" spans="3:11" x14ac:dyDescent="0.25">
      <c r="C127" s="16">
        <v>11</v>
      </c>
      <c r="D127" s="38">
        <f t="shared" si="8"/>
        <v>18230</v>
      </c>
      <c r="E127" s="46">
        <f t="shared" si="9"/>
        <v>3.7880726005731131</v>
      </c>
      <c r="F127" s="21">
        <f t="shared" si="10"/>
        <v>11500</v>
      </c>
      <c r="G127" s="46">
        <f t="shared" si="11"/>
        <v>1.6961670222874445</v>
      </c>
      <c r="H127" s="19">
        <f t="shared" si="12"/>
        <v>11373</v>
      </c>
      <c r="I127" s="47">
        <f t="shared" si="13"/>
        <v>1.457427666608506</v>
      </c>
      <c r="J127" s="21">
        <f t="shared" si="14"/>
        <v>11792</v>
      </c>
      <c r="K127" s="46">
        <f t="shared" si="15"/>
        <v>3.3856833769555554</v>
      </c>
    </row>
    <row r="128" spans="3:11" x14ac:dyDescent="0.25">
      <c r="C128" s="16">
        <v>11.1</v>
      </c>
      <c r="D128" s="38">
        <f t="shared" si="8"/>
        <v>18330</v>
      </c>
      <c r="E128" s="46">
        <f t="shared" si="9"/>
        <v>3.7777254831843612</v>
      </c>
      <c r="F128" s="21">
        <f t="shared" si="10"/>
        <v>11600</v>
      </c>
      <c r="G128" s="46">
        <f t="shared" si="11"/>
        <v>1.6888401326465856</v>
      </c>
      <c r="H128" s="19">
        <f t="shared" si="12"/>
        <v>11473</v>
      </c>
      <c r="I128" s="47">
        <f t="shared" si="13"/>
        <v>1.4510622113663052</v>
      </c>
      <c r="J128" s="21">
        <f t="shared" si="14"/>
        <v>11892</v>
      </c>
      <c r="K128" s="46">
        <f t="shared" si="15"/>
        <v>3.3714181943700274</v>
      </c>
    </row>
    <row r="129" spans="3:11" x14ac:dyDescent="0.25">
      <c r="C129" s="16">
        <v>11.2</v>
      </c>
      <c r="D129" s="38">
        <f t="shared" si="8"/>
        <v>18430</v>
      </c>
      <c r="E129" s="46">
        <f t="shared" si="9"/>
        <v>3.7674626946410661</v>
      </c>
      <c r="F129" s="21">
        <f t="shared" si="10"/>
        <v>11700</v>
      </c>
      <c r="G129" s="46">
        <f t="shared" si="11"/>
        <v>1.6816073793568758</v>
      </c>
      <c r="H129" s="19">
        <f t="shared" si="12"/>
        <v>11573</v>
      </c>
      <c r="I129" s="47">
        <f t="shared" si="13"/>
        <v>1.4447794393414202</v>
      </c>
      <c r="J129" s="21">
        <f t="shared" si="14"/>
        <v>11992</v>
      </c>
      <c r="K129" s="46">
        <f t="shared" si="15"/>
        <v>3.3573318195935289</v>
      </c>
    </row>
    <row r="130" spans="3:11" x14ac:dyDescent="0.25">
      <c r="C130" s="16">
        <v>11.3</v>
      </c>
      <c r="D130" s="38">
        <f t="shared" si="8"/>
        <v>18530</v>
      </c>
      <c r="E130" s="46">
        <f t="shared" si="9"/>
        <v>3.7572830956672618</v>
      </c>
      <c r="F130" s="21">
        <f t="shared" si="10"/>
        <v>11800</v>
      </c>
      <c r="G130" s="46">
        <f t="shared" si="11"/>
        <v>1.6744667637484218</v>
      </c>
      <c r="H130" s="19">
        <f t="shared" si="12"/>
        <v>11673</v>
      </c>
      <c r="I130" s="47">
        <f t="shared" si="13"/>
        <v>1.4385775758919432</v>
      </c>
      <c r="J130" s="21">
        <f t="shared" si="14"/>
        <v>12092</v>
      </c>
      <c r="K130" s="46">
        <f t="shared" si="15"/>
        <v>3.3434205481092234</v>
      </c>
    </row>
    <row r="131" spans="3:11" x14ac:dyDescent="0.25">
      <c r="C131" s="16">
        <v>11.4</v>
      </c>
      <c r="D131" s="38">
        <f t="shared" si="8"/>
        <v>18630</v>
      </c>
      <c r="E131" s="46">
        <f t="shared" si="9"/>
        <v>3.7471855684193267</v>
      </c>
      <c r="F131" s="21">
        <f t="shared" si="10"/>
        <v>11900</v>
      </c>
      <c r="G131" s="46">
        <f t="shared" si="11"/>
        <v>1.6674163460602915</v>
      </c>
      <c r="H131" s="19">
        <f t="shared" si="12"/>
        <v>11773</v>
      </c>
      <c r="I131" s="47">
        <f t="shared" si="13"/>
        <v>1.4324548992473694</v>
      </c>
      <c r="J131" s="21">
        <f t="shared" si="14"/>
        <v>12192</v>
      </c>
      <c r="K131" s="46">
        <f t="shared" si="15"/>
        <v>3.3296807819670171</v>
      </c>
    </row>
    <row r="132" spans="3:11" x14ac:dyDescent="0.25">
      <c r="C132" s="16">
        <v>11.5</v>
      </c>
      <c r="D132" s="38">
        <f t="shared" si="8"/>
        <v>18730</v>
      </c>
      <c r="E132" s="46">
        <f t="shared" si="9"/>
        <v>3.7371690159703648</v>
      </c>
      <c r="F132" s="21">
        <f t="shared" si="10"/>
        <v>12000</v>
      </c>
      <c r="G132" s="46">
        <f t="shared" si="11"/>
        <v>1.6604542432267779</v>
      </c>
      <c r="H132" s="19">
        <f t="shared" si="12"/>
        <v>11873</v>
      </c>
      <c r="I132" s="47">
        <f t="shared" si="13"/>
        <v>1.4264097385004488</v>
      </c>
      <c r="J132" s="21">
        <f t="shared" si="14"/>
        <v>12292</v>
      </c>
      <c r="K132" s="46">
        <f t="shared" si="15"/>
        <v>3.3161090258742254</v>
      </c>
    </row>
    <row r="133" spans="3:11" x14ac:dyDescent="0.25">
      <c r="C133" s="16">
        <v>11.6</v>
      </c>
      <c r="D133" s="38">
        <f t="shared" si="8"/>
        <v>18830</v>
      </c>
      <c r="E133" s="46">
        <f t="shared" si="9"/>
        <v>3.7272323618096737</v>
      </c>
      <c r="F133" s="21">
        <f t="shared" si="10"/>
        <v>12100</v>
      </c>
      <c r="G133" s="46">
        <f t="shared" si="11"/>
        <v>1.6535786267645016</v>
      </c>
      <c r="H133" s="19">
        <f t="shared" si="12"/>
        <v>11973</v>
      </c>
      <c r="I133" s="47">
        <f t="shared" si="13"/>
        <v>1.4204404716914822</v>
      </c>
      <c r="J133" s="21">
        <f t="shared" si="14"/>
        <v>12392</v>
      </c>
      <c r="K133" s="46">
        <f t="shared" si="15"/>
        <v>3.3027018834601067</v>
      </c>
    </row>
    <row r="134" spans="3:11" x14ac:dyDescent="0.25">
      <c r="C134" s="16">
        <v>11.7</v>
      </c>
      <c r="D134" s="38">
        <f t="shared" si="8"/>
        <v>18930</v>
      </c>
      <c r="E134" s="46">
        <f t="shared" si="9"/>
        <v>3.7173745493567649</v>
      </c>
      <c r="F134" s="21">
        <f t="shared" si="10"/>
        <v>12200</v>
      </c>
      <c r="G134" s="46">
        <f t="shared" si="11"/>
        <v>1.6467877207549619</v>
      </c>
      <c r="H134" s="19">
        <f t="shared" si="12"/>
        <v>12073</v>
      </c>
      <c r="I134" s="47">
        <f t="shared" si="13"/>
        <v>1.4145455239800715</v>
      </c>
      <c r="J134" s="21">
        <f t="shared" si="14"/>
        <v>12492</v>
      </c>
      <c r="K134" s="46">
        <f t="shared" si="15"/>
        <v>3.2894560537051909</v>
      </c>
    </row>
    <row r="135" spans="3:11" x14ac:dyDescent="0.25">
      <c r="C135" s="16">
        <v>11.8</v>
      </c>
      <c r="D135" s="38">
        <f t="shared" si="8"/>
        <v>19030</v>
      </c>
      <c r="E135" s="46">
        <f t="shared" si="9"/>
        <v>3.7075945414894571</v>
      </c>
      <c r="F135" s="21">
        <f t="shared" si="10"/>
        <v>12300</v>
      </c>
      <c r="G135" s="46">
        <f t="shared" si="11"/>
        <v>1.640079799917485</v>
      </c>
      <c r="H135" s="19">
        <f t="shared" si="12"/>
        <v>12173</v>
      </c>
      <c r="I135" s="47">
        <f t="shared" si="13"/>
        <v>1.4087233658996439</v>
      </c>
      <c r="J135" s="21">
        <f t="shared" si="14"/>
        <v>12592</v>
      </c>
      <c r="K135" s="46">
        <f t="shared" si="15"/>
        <v>3.2763683275268836</v>
      </c>
    </row>
    <row r="136" spans="3:11" x14ac:dyDescent="0.25">
      <c r="C136" s="16">
        <v>11.9</v>
      </c>
      <c r="D136" s="38">
        <f t="shared" si="8"/>
        <v>19130</v>
      </c>
      <c r="E136" s="46">
        <f t="shared" si="9"/>
        <v>3.6978913200855503</v>
      </c>
      <c r="F136" s="21">
        <f t="shared" si="10"/>
        <v>12400</v>
      </c>
      <c r="G136" s="46">
        <f t="shared" si="11"/>
        <v>1.6334531877678191</v>
      </c>
      <c r="H136" s="19">
        <f t="shared" si="12"/>
        <v>12273</v>
      </c>
      <c r="I136" s="47">
        <f t="shared" si="13"/>
        <v>1.4029725116903631</v>
      </c>
      <c r="J136" s="21">
        <f t="shared" si="14"/>
        <v>12692</v>
      </c>
      <c r="K136" s="46">
        <f t="shared" si="15"/>
        <v>3.2634355845133283</v>
      </c>
    </row>
    <row r="137" spans="3:11" x14ac:dyDescent="0.25">
      <c r="C137" s="16">
        <v>12</v>
      </c>
      <c r="D137" s="38">
        <f t="shared" si="8"/>
        <v>19230</v>
      </c>
      <c r="E137" s="46">
        <f t="shared" si="9"/>
        <v>3.6882638855776282</v>
      </c>
      <c r="F137" s="21">
        <f t="shared" si="10"/>
        <v>12500</v>
      </c>
      <c r="G137" s="46">
        <f t="shared" si="11"/>
        <v>1.6269062548579187</v>
      </c>
      <c r="H137" s="19">
        <f t="shared" si="12"/>
        <v>12373</v>
      </c>
      <c r="I137" s="47">
        <f t="shared" si="13"/>
        <v>1.3972915177062915</v>
      </c>
      <c r="J137" s="21">
        <f t="shared" si="14"/>
        <v>12792</v>
      </c>
      <c r="K137" s="46">
        <f t="shared" si="15"/>
        <v>3.2506547897979705</v>
      </c>
    </row>
    <row r="138" spans="3:11" x14ac:dyDescent="0.25">
      <c r="C138" s="16">
        <v>12.1</v>
      </c>
      <c r="D138" s="38">
        <f t="shared" si="8"/>
        <v>19330</v>
      </c>
      <c r="E138" s="46">
        <f t="shared" si="9"/>
        <v>3.6787112565205393</v>
      </c>
      <c r="F138" s="21">
        <f t="shared" si="10"/>
        <v>12600</v>
      </c>
      <c r="G138" s="46">
        <f t="shared" si="11"/>
        <v>1.6204374170927143</v>
      </c>
      <c r="H138" s="19">
        <f t="shared" si="12"/>
        <v>12473</v>
      </c>
      <c r="I138" s="47">
        <f t="shared" si="13"/>
        <v>1.391678980892934</v>
      </c>
      <c r="J138" s="21">
        <f t="shared" si="14"/>
        <v>12892</v>
      </c>
      <c r="K138" s="46">
        <f t="shared" si="15"/>
        <v>3.2380229910677247</v>
      </c>
    </row>
    <row r="139" spans="3:11" x14ac:dyDescent="0.25">
      <c r="C139" s="16">
        <v>12.2</v>
      </c>
      <c r="D139" s="38">
        <f t="shared" si="8"/>
        <v>19430</v>
      </c>
      <c r="E139" s="46">
        <f t="shared" si="9"/>
        <v>3.669232469171146</v>
      </c>
      <c r="F139" s="21">
        <f t="shared" si="10"/>
        <v>12700</v>
      </c>
      <c r="G139" s="46">
        <f t="shared" si="11"/>
        <v>1.6140451341199229</v>
      </c>
      <c r="H139" s="19">
        <f t="shared" si="12"/>
        <v>12573</v>
      </c>
      <c r="I139" s="47">
        <f t="shared" si="13"/>
        <v>1.3861335373315149</v>
      </c>
      <c r="J139" s="21">
        <f t="shared" si="14"/>
        <v>12992</v>
      </c>
      <c r="K139" s="46">
        <f t="shared" si="15"/>
        <v>3.225537315698046</v>
      </c>
    </row>
    <row r="140" spans="3:11" x14ac:dyDescent="0.25">
      <c r="C140" s="16">
        <v>12.3</v>
      </c>
      <c r="D140" s="38">
        <f t="shared" si="8"/>
        <v>19530</v>
      </c>
      <c r="E140" s="46">
        <f t="shared" si="9"/>
        <v>3.6598265770799143</v>
      </c>
      <c r="F140" s="21">
        <f t="shared" si="10"/>
        <v>12800</v>
      </c>
      <c r="G140" s="46">
        <f t="shared" si="11"/>
        <v>1.6077279077891875</v>
      </c>
      <c r="H140" s="19">
        <f t="shared" si="12"/>
        <v>12673</v>
      </c>
      <c r="I140" s="47">
        <f t="shared" si="13"/>
        <v>1.3806538608465579</v>
      </c>
      <c r="J140" s="21">
        <f t="shared" si="14"/>
        <v>13092</v>
      </c>
      <c r="K140" s="46">
        <f t="shared" si="15"/>
        <v>3.2131949680085787</v>
      </c>
    </row>
    <row r="141" spans="3:11" x14ac:dyDescent="0.25">
      <c r="C141" s="16">
        <v>12.4</v>
      </c>
      <c r="D141" s="38">
        <f t="shared" si="8"/>
        <v>19630</v>
      </c>
      <c r="E141" s="46">
        <f t="shared" si="9"/>
        <v>3.6504926506939688</v>
      </c>
      <c r="F141" s="21">
        <f t="shared" si="10"/>
        <v>12900</v>
      </c>
      <c r="G141" s="46">
        <f t="shared" si="11"/>
        <v>1.6014842806770346</v>
      </c>
      <c r="H141" s="19">
        <f t="shared" si="12"/>
        <v>12773</v>
      </c>
      <c r="I141" s="47">
        <f t="shared" si="13"/>
        <v>1.3752386616735413</v>
      </c>
      <c r="J141" s="21">
        <f t="shared" si="14"/>
        <v>13192</v>
      </c>
      <c r="K141" s="46">
        <f t="shared" si="15"/>
        <v>3.2009932266334569</v>
      </c>
    </row>
    <row r="142" spans="3:11" x14ac:dyDescent="0.25">
      <c r="C142" s="16">
        <v>12.5</v>
      </c>
      <c r="D142" s="38">
        <f t="shared" si="8"/>
        <v>19730</v>
      </c>
      <c r="E142" s="46">
        <f t="shared" si="9"/>
        <v>3.6412297769712221</v>
      </c>
      <c r="F142" s="21">
        <f t="shared" si="10"/>
        <v>13000</v>
      </c>
      <c r="G142" s="46">
        <f t="shared" si="11"/>
        <v>1.5953128346743624</v>
      </c>
      <c r="H142" s="19">
        <f t="shared" si="12"/>
        <v>12873</v>
      </c>
      <c r="I142" s="47">
        <f t="shared" si="13"/>
        <v>1.3698866851835882</v>
      </c>
      <c r="J142" s="21">
        <f t="shared" si="14"/>
        <v>13292</v>
      </c>
      <c r="K142" s="46">
        <f t="shared" si="15"/>
        <v>3.1889294420006133</v>
      </c>
    </row>
    <row r="143" spans="3:11" x14ac:dyDescent="0.25">
      <c r="C143" s="16">
        <v>12.6</v>
      </c>
      <c r="D143" s="38">
        <f t="shared" si="8"/>
        <v>19830</v>
      </c>
      <c r="E143" s="46">
        <f t="shared" si="9"/>
        <v>3.6320370590052233</v>
      </c>
      <c r="F143" s="21">
        <f t="shared" si="10"/>
        <v>13100</v>
      </c>
      <c r="G143" s="46">
        <f t="shared" si="11"/>
        <v>1.5892121896333469</v>
      </c>
      <c r="H143" s="19">
        <f t="shared" si="12"/>
        <v>12973</v>
      </c>
      <c r="I143" s="47">
        <f t="shared" si="13"/>
        <v>1.3645967106623338</v>
      </c>
      <c r="J143" s="21">
        <f t="shared" si="14"/>
        <v>13392</v>
      </c>
      <c r="K143" s="46">
        <f t="shared" si="15"/>
        <v>3.1770010339148116</v>
      </c>
    </row>
    <row r="144" spans="3:11" x14ac:dyDescent="0.25">
      <c r="C144" s="16">
        <v>12.7</v>
      </c>
      <c r="D144" s="38">
        <f t="shared" si="8"/>
        <v>19930</v>
      </c>
      <c r="E144" s="46">
        <f t="shared" si="9"/>
        <v>3.6229136156603707</v>
      </c>
      <c r="F144" s="21">
        <f t="shared" si="10"/>
        <v>13200</v>
      </c>
      <c r="G144" s="46">
        <f t="shared" si="11"/>
        <v>1.5831810020708341</v>
      </c>
      <c r="H144" s="19">
        <f t="shared" si="12"/>
        <v>13073</v>
      </c>
      <c r="I144" s="47">
        <f t="shared" si="13"/>
        <v>1.3593675501402627</v>
      </c>
      <c r="J144" s="21">
        <f t="shared" si="14"/>
        <v>13492</v>
      </c>
      <c r="K144" s="46">
        <f t="shared" si="15"/>
        <v>3.1652054892393862</v>
      </c>
    </row>
    <row r="145" spans="3:11" x14ac:dyDescent="0.25">
      <c r="C145" s="16">
        <v>12.8</v>
      </c>
      <c r="D145" s="38">
        <f t="shared" si="8"/>
        <v>20030</v>
      </c>
      <c r="E145" s="46">
        <f t="shared" si="9"/>
        <v>3.6138585812171544</v>
      </c>
      <c r="F145" s="21">
        <f t="shared" si="10"/>
        <v>13300</v>
      </c>
      <c r="G145" s="46">
        <f t="shared" si="11"/>
        <v>1.5772179639254538</v>
      </c>
      <c r="H145" s="19">
        <f t="shared" si="12"/>
        <v>13173</v>
      </c>
      <c r="I145" s="47">
        <f t="shared" si="13"/>
        <v>1.3541980472719763</v>
      </c>
      <c r="J145" s="21">
        <f t="shared" si="14"/>
        <v>13592</v>
      </c>
      <c r="K145" s="46">
        <f t="shared" si="15"/>
        <v>3.1535403596719687</v>
      </c>
    </row>
    <row r="146" spans="3:11" x14ac:dyDescent="0.25">
      <c r="C146" s="16">
        <v>12.9</v>
      </c>
      <c r="D146" s="38">
        <f t="shared" ref="D146:D209" si="16">C146*1000+$E$14</f>
        <v>20130</v>
      </c>
      <c r="E146" s="46">
        <f t="shared" ref="E146:E209" si="17">SQRT(2*$E$15/D146)/1000</f>
        <v>3.6048711050271041</v>
      </c>
      <c r="F146" s="21">
        <f t="shared" ref="F146:F209" si="18">C146*1000+$G$14</f>
        <v>13400</v>
      </c>
      <c r="G146" s="46">
        <f t="shared" ref="G146:G209" si="19">SQRT(2*$G$15/F146)/1000</f>
        <v>1.5713218013658417</v>
      </c>
      <c r="H146" s="19">
        <f t="shared" ref="H146:H209" si="20">C146*1000+$I$14</f>
        <v>13273</v>
      </c>
      <c r="I146" s="47">
        <f t="shared" ref="I146:I209" si="21">SQRT(2*$I$15/H146)/1000</f>
        <v>1.3490870762619922</v>
      </c>
      <c r="J146" s="21">
        <f t="shared" ref="J146:J209" si="22">C146*1000+$K$14</f>
        <v>13692</v>
      </c>
      <c r="K146" s="46">
        <f t="shared" ref="K146:K209" si="23">SQRT(2*$K$15/J146)/1000</f>
        <v>3.1420032596097274</v>
      </c>
    </row>
    <row r="147" spans="3:11" x14ac:dyDescent="0.25">
      <c r="C147" s="16">
        <v>13</v>
      </c>
      <c r="D147" s="38">
        <f t="shared" si="16"/>
        <v>20230</v>
      </c>
      <c r="E147" s="46">
        <f t="shared" si="17"/>
        <v>3.5959503511771285</v>
      </c>
      <c r="F147" s="21">
        <f t="shared" si="18"/>
        <v>13500</v>
      </c>
      <c r="G147" s="46">
        <f t="shared" si="19"/>
        <v>1.5654912736475088</v>
      </c>
      <c r="H147" s="19">
        <f t="shared" si="20"/>
        <v>13373</v>
      </c>
      <c r="I147" s="47">
        <f t="shared" si="21"/>
        <v>1.3440335408348021</v>
      </c>
      <c r="J147" s="21">
        <f t="shared" si="22"/>
        <v>13792</v>
      </c>
      <c r="K147" s="46">
        <f t="shared" si="23"/>
        <v>3.130591864099888</v>
      </c>
    </row>
    <row r="148" spans="3:11" x14ac:dyDescent="0.25">
      <c r="C148" s="16">
        <v>13.1</v>
      </c>
      <c r="D148" s="38">
        <f t="shared" si="16"/>
        <v>20330</v>
      </c>
      <c r="E148" s="46">
        <f t="shared" si="17"/>
        <v>3.5870954981629493</v>
      </c>
      <c r="F148" s="21">
        <f t="shared" si="18"/>
        <v>13600</v>
      </c>
      <c r="G148" s="46">
        <f t="shared" si="19"/>
        <v>1.5597251720160261</v>
      </c>
      <c r="H148" s="19">
        <f t="shared" si="20"/>
        <v>13473</v>
      </c>
      <c r="I148" s="47">
        <f t="shared" si="21"/>
        <v>1.3390363732470552</v>
      </c>
      <c r="J148" s="21">
        <f t="shared" si="22"/>
        <v>13892</v>
      </c>
      <c r="K148" s="46">
        <f t="shared" si="23"/>
        <v>3.1193039068715467</v>
      </c>
    </row>
    <row r="149" spans="3:11" x14ac:dyDescent="0.25">
      <c r="C149" s="16">
        <v>13.2</v>
      </c>
      <c r="D149" s="38">
        <f t="shared" si="16"/>
        <v>20430</v>
      </c>
      <c r="E149" s="46">
        <f t="shared" si="17"/>
        <v>3.5783057385713328</v>
      </c>
      <c r="F149" s="21">
        <f t="shared" si="18"/>
        <v>13700</v>
      </c>
      <c r="G149" s="46">
        <f t="shared" si="19"/>
        <v>1.5540223186543196</v>
      </c>
      <c r="H149" s="19">
        <f t="shared" si="20"/>
        <v>13573</v>
      </c>
      <c r="I149" s="47">
        <f t="shared" si="21"/>
        <v>1.3340945333398442</v>
      </c>
      <c r="J149" s="21">
        <f t="shared" si="22"/>
        <v>13992</v>
      </c>
      <c r="K149" s="46">
        <f t="shared" si="23"/>
        <v>3.10813717844499</v>
      </c>
    </row>
    <row r="150" spans="3:11" x14ac:dyDescent="0.25">
      <c r="C150" s="16">
        <v>13.3</v>
      </c>
      <c r="D150" s="38">
        <f t="shared" si="16"/>
        <v>20530</v>
      </c>
      <c r="E150" s="46">
        <f t="shared" si="17"/>
        <v>3.5695802787708515</v>
      </c>
      <c r="F150" s="21">
        <f t="shared" si="18"/>
        <v>13800</v>
      </c>
      <c r="G150" s="46">
        <f t="shared" si="19"/>
        <v>1.5483815656720019</v>
      </c>
      <c r="H150" s="19">
        <f t="shared" si="20"/>
        <v>13673</v>
      </c>
      <c r="I150" s="47">
        <f t="shared" si="21"/>
        <v>1.3292070076291842</v>
      </c>
      <c r="J150" s="21">
        <f t="shared" si="22"/>
        <v>14092</v>
      </c>
      <c r="K150" s="46">
        <f t="shared" si="23"/>
        <v>3.0970895243149354</v>
      </c>
    </row>
    <row r="151" spans="3:11" x14ac:dyDescent="0.25">
      <c r="C151" s="16">
        <v>13.4</v>
      </c>
      <c r="D151" s="38">
        <f t="shared" si="16"/>
        <v>20630</v>
      </c>
      <c r="E151" s="46">
        <f t="shared" si="17"/>
        <v>3.5609183386108954</v>
      </c>
      <c r="F151" s="21">
        <f t="shared" si="18"/>
        <v>13900</v>
      </c>
      <c r="G151" s="46">
        <f t="shared" si="19"/>
        <v>1.5428017941347647</v>
      </c>
      <c r="H151" s="19">
        <f t="shared" si="20"/>
        <v>13773</v>
      </c>
      <c r="I151" s="47">
        <f t="shared" si="21"/>
        <v>1.3243728084328756</v>
      </c>
      <c r="J151" s="21">
        <f t="shared" si="22"/>
        <v>14192</v>
      </c>
      <c r="K151" s="46">
        <f t="shared" si="23"/>
        <v>3.0861588432043039</v>
      </c>
    </row>
    <row r="152" spans="3:11" x14ac:dyDescent="0.25">
      <c r="C152" s="16">
        <v>13.5</v>
      </c>
      <c r="D152" s="38">
        <f t="shared" si="16"/>
        <v>20730</v>
      </c>
      <c r="E152" s="46">
        <f t="shared" si="17"/>
        <v>3.5523191511286769</v>
      </c>
      <c r="F152" s="21">
        <f t="shared" si="18"/>
        <v>14000</v>
      </c>
      <c r="G152" s="46">
        <f t="shared" si="19"/>
        <v>1.5372819131319719</v>
      </c>
      <c r="H152" s="19">
        <f t="shared" si="20"/>
        <v>13873</v>
      </c>
      <c r="I152" s="47">
        <f t="shared" si="21"/>
        <v>1.3195909730320501</v>
      </c>
      <c r="J152" s="21">
        <f t="shared" si="22"/>
        <v>14292</v>
      </c>
      <c r="K152" s="46">
        <f t="shared" si="23"/>
        <v>3.0753430853853172</v>
      </c>
    </row>
    <row r="153" spans="3:11" x14ac:dyDescent="0.25">
      <c r="C153" s="16">
        <v>13.6</v>
      </c>
      <c r="D153" s="38">
        <f t="shared" si="16"/>
        <v>20830</v>
      </c>
      <c r="E153" s="46">
        <f t="shared" si="17"/>
        <v>3.5437819622639899</v>
      </c>
      <c r="F153" s="21">
        <f t="shared" si="18"/>
        <v>14100</v>
      </c>
      <c r="G153" s="46">
        <f t="shared" si="19"/>
        <v>1.5318208588806876</v>
      </c>
      <c r="H153" s="19">
        <f t="shared" si="20"/>
        <v>13973</v>
      </c>
      <c r="I153" s="47">
        <f t="shared" si="21"/>
        <v>1.3148605628657737</v>
      </c>
      <c r="J153" s="21">
        <f t="shared" si="22"/>
        <v>14392</v>
      </c>
      <c r="K153" s="46">
        <f t="shared" si="23"/>
        <v>3.0646402510648585</v>
      </c>
    </row>
    <row r="154" spans="3:11" x14ac:dyDescent="0.25">
      <c r="C154" s="16">
        <v>13.7</v>
      </c>
      <c r="D154" s="38">
        <f t="shared" si="16"/>
        <v>20930</v>
      </c>
      <c r="E154" s="46">
        <f t="shared" si="17"/>
        <v>3.5353060305814639</v>
      </c>
      <c r="F154" s="21">
        <f t="shared" si="18"/>
        <v>14200</v>
      </c>
      <c r="G154" s="46">
        <f t="shared" si="19"/>
        <v>1.5264175938644693</v>
      </c>
      <c r="H154" s="19">
        <f t="shared" si="20"/>
        <v>14073</v>
      </c>
      <c r="I154" s="47">
        <f t="shared" si="21"/>
        <v>1.310180662757189</v>
      </c>
      <c r="J154" s="21">
        <f t="shared" si="22"/>
        <v>14492</v>
      </c>
      <c r="K154" s="46">
        <f t="shared" si="23"/>
        <v>3.0540483888312293</v>
      </c>
    </row>
    <row r="155" spans="3:11" x14ac:dyDescent="0.25">
      <c r="C155" s="16">
        <v>13.8</v>
      </c>
      <c r="D155" s="38">
        <f t="shared" si="16"/>
        <v>21030</v>
      </c>
      <c r="E155" s="46">
        <f t="shared" si="17"/>
        <v>3.5268906270000961</v>
      </c>
      <c r="F155" s="21">
        <f t="shared" si="18"/>
        <v>14300</v>
      </c>
      <c r="G155" s="46">
        <f t="shared" si="19"/>
        <v>1.5210711060053432</v>
      </c>
      <c r="H155" s="19">
        <f t="shared" si="20"/>
        <v>14173</v>
      </c>
      <c r="I155" s="47">
        <f t="shared" si="21"/>
        <v>1.3055503801697368</v>
      </c>
      <c r="J155" s="21">
        <f t="shared" si="22"/>
        <v>14592</v>
      </c>
      <c r="K155" s="46">
        <f t="shared" si="23"/>
        <v>3.0435655941595412</v>
      </c>
    </row>
    <row r="156" spans="3:11" x14ac:dyDescent="0.25">
      <c r="C156" s="16">
        <v>13.9</v>
      </c>
      <c r="D156" s="38">
        <f t="shared" si="16"/>
        <v>21130</v>
      </c>
      <c r="E156" s="46">
        <f t="shared" si="17"/>
        <v>3.5185350345298305</v>
      </c>
      <c r="F156" s="21">
        <f t="shared" si="18"/>
        <v>14400</v>
      </c>
      <c r="G156" s="46">
        <f t="shared" si="19"/>
        <v>1.5157804078674602</v>
      </c>
      <c r="H156" s="19">
        <f t="shared" si="20"/>
        <v>14273</v>
      </c>
      <c r="I156" s="47">
        <f t="shared" si="21"/>
        <v>1.3009688444920899</v>
      </c>
      <c r="J156" s="21">
        <f t="shared" si="22"/>
        <v>14692</v>
      </c>
      <c r="K156" s="46">
        <f t="shared" si="23"/>
        <v>3.0331900079731651</v>
      </c>
    </row>
    <row r="157" spans="3:11" x14ac:dyDescent="0.25">
      <c r="C157" s="16">
        <v>14</v>
      </c>
      <c r="D157" s="38">
        <f t="shared" si="16"/>
        <v>21230</v>
      </c>
      <c r="E157" s="46">
        <f t="shared" si="17"/>
        <v>3.5102385480149709</v>
      </c>
      <c r="F157" s="21">
        <f t="shared" si="18"/>
        <v>14500</v>
      </c>
      <c r="G157" s="46">
        <f t="shared" si="19"/>
        <v>1.5105445358910108</v>
      </c>
      <c r="H157" s="19">
        <f t="shared" si="20"/>
        <v>14373</v>
      </c>
      <c r="I157" s="47">
        <f t="shared" si="21"/>
        <v>1.2964352063504994</v>
      </c>
      <c r="J157" s="21">
        <f t="shared" si="22"/>
        <v>14792</v>
      </c>
      <c r="K157" s="46">
        <f t="shared" si="23"/>
        <v>3.0229198152587529</v>
      </c>
    </row>
    <row r="158" spans="3:11" x14ac:dyDescent="0.25">
      <c r="C158" s="16">
        <v>14.1</v>
      </c>
      <c r="D158" s="38">
        <f t="shared" si="16"/>
        <v>21330</v>
      </c>
      <c r="E158" s="46">
        <f t="shared" si="17"/>
        <v>3.502000473884213</v>
      </c>
      <c r="F158" s="21">
        <f t="shared" si="18"/>
        <v>14600</v>
      </c>
      <c r="G158" s="46">
        <f t="shared" si="19"/>
        <v>1.5053625496550507</v>
      </c>
      <c r="H158" s="19">
        <f t="shared" si="20"/>
        <v>14473</v>
      </c>
      <c r="I158" s="47">
        <f t="shared" si="21"/>
        <v>1.2919486369473188</v>
      </c>
      <c r="J158" s="21">
        <f t="shared" si="22"/>
        <v>14892</v>
      </c>
      <c r="K158" s="46">
        <f t="shared" si="23"/>
        <v>3.0127532437325004</v>
      </c>
    </row>
    <row r="159" spans="3:11" x14ac:dyDescent="0.25">
      <c r="C159" s="16">
        <v>14.2</v>
      </c>
      <c r="D159" s="38">
        <f t="shared" si="16"/>
        <v>21430</v>
      </c>
      <c r="E159" s="46">
        <f t="shared" si="17"/>
        <v>3.4938201299071077</v>
      </c>
      <c r="F159" s="21">
        <f t="shared" si="18"/>
        <v>14700</v>
      </c>
      <c r="G159" s="46">
        <f t="shared" si="19"/>
        <v>1.5002335311679522</v>
      </c>
      <c r="H159" s="19">
        <f t="shared" si="20"/>
        <v>14573</v>
      </c>
      <c r="I159" s="47">
        <f t="shared" si="21"/>
        <v>1.2875083274245338</v>
      </c>
      <c r="J159" s="21">
        <f t="shared" si="22"/>
        <v>14992</v>
      </c>
      <c r="K159" s="46">
        <f t="shared" si="23"/>
        <v>3.0026885625554209</v>
      </c>
    </row>
    <row r="160" spans="3:11" x14ac:dyDescent="0.25">
      <c r="C160" s="16">
        <v>14.3</v>
      </c>
      <c r="D160" s="38">
        <f t="shared" si="16"/>
        <v>21530</v>
      </c>
      <c r="E160" s="46">
        <f t="shared" si="17"/>
        <v>3.4856968449567445</v>
      </c>
      <c r="F160" s="21">
        <f t="shared" si="18"/>
        <v>14800</v>
      </c>
      <c r="G160" s="46">
        <f t="shared" si="19"/>
        <v>1.4951565841842709</v>
      </c>
      <c r="H160" s="19">
        <f t="shared" si="20"/>
        <v>14673</v>
      </c>
      <c r="I160" s="47">
        <f t="shared" si="21"/>
        <v>1.2831134882511925</v>
      </c>
      <c r="J160" s="21">
        <f t="shared" si="22"/>
        <v>15092</v>
      </c>
      <c r="K160" s="46">
        <f t="shared" si="23"/>
        <v>2.9927240810955178</v>
      </c>
    </row>
    <row r="161" spans="3:11" x14ac:dyDescent="0.25">
      <c r="C161" s="16">
        <v>14.4</v>
      </c>
      <c r="D161" s="38">
        <f t="shared" si="16"/>
        <v>21630</v>
      </c>
      <c r="E161" s="46">
        <f t="shared" si="17"/>
        <v>3.4776299587784836</v>
      </c>
      <c r="F161" s="21">
        <f t="shared" si="18"/>
        <v>14900</v>
      </c>
      <c r="G161" s="46">
        <f t="shared" si="19"/>
        <v>1.4901308335468726</v>
      </c>
      <c r="H161" s="19">
        <f t="shared" si="20"/>
        <v>14773</v>
      </c>
      <c r="I161" s="47">
        <f t="shared" si="21"/>
        <v>1.27876334863368</v>
      </c>
      <c r="J161" s="21">
        <f t="shared" si="22"/>
        <v>15192</v>
      </c>
      <c r="K161" s="46">
        <f t="shared" si="23"/>
        <v>2.9828581477348415</v>
      </c>
    </row>
    <row r="162" spans="3:11" x14ac:dyDescent="0.25">
      <c r="C162" s="16">
        <v>14.5</v>
      </c>
      <c r="D162" s="38">
        <f t="shared" si="16"/>
        <v>21730</v>
      </c>
      <c r="E162" s="46">
        <f t="shared" si="17"/>
        <v>3.4696188217645423</v>
      </c>
      <c r="F162" s="21">
        <f t="shared" si="18"/>
        <v>15000</v>
      </c>
      <c r="G162" s="46">
        <f t="shared" si="19"/>
        <v>1.4851554245532181</v>
      </c>
      <c r="H162" s="19">
        <f t="shared" si="20"/>
        <v>14873</v>
      </c>
      <c r="I162" s="47">
        <f t="shared" si="21"/>
        <v>1.2744571559478375</v>
      </c>
      <c r="J162" s="21">
        <f t="shared" si="22"/>
        <v>15292</v>
      </c>
      <c r="K162" s="46">
        <f t="shared" si="23"/>
        <v>2.9730891487195295</v>
      </c>
    </row>
    <row r="163" spans="3:11" x14ac:dyDescent="0.25">
      <c r="C163" s="16">
        <v>14.6</v>
      </c>
      <c r="D163" s="38">
        <f t="shared" si="16"/>
        <v>21830</v>
      </c>
      <c r="E163" s="46">
        <f t="shared" si="17"/>
        <v>3.46166279473427</v>
      </c>
      <c r="F163" s="21">
        <f t="shared" si="18"/>
        <v>15100</v>
      </c>
      <c r="G163" s="46">
        <f t="shared" si="19"/>
        <v>1.4802295223447757</v>
      </c>
      <c r="H163" s="19">
        <f t="shared" si="20"/>
        <v>14973</v>
      </c>
      <c r="I163" s="47">
        <f t="shared" si="21"/>
        <v>1.2701941751919772</v>
      </c>
      <c r="J163" s="21">
        <f t="shared" si="22"/>
        <v>15392</v>
      </c>
      <c r="K163" s="46">
        <f t="shared" si="23"/>
        <v>2.963415507050998</v>
      </c>
    </row>
    <row r="164" spans="3:11" x14ac:dyDescent="0.25">
      <c r="C164" s="16">
        <v>14.7</v>
      </c>
      <c r="D164" s="38">
        <f t="shared" si="16"/>
        <v>21930</v>
      </c>
      <c r="E164" s="46">
        <f t="shared" si="17"/>
        <v>3.4537612487199412</v>
      </c>
      <c r="F164" s="21">
        <f t="shared" si="18"/>
        <v>15200</v>
      </c>
      <c r="G164" s="46">
        <f t="shared" si="19"/>
        <v>1.4753523113185574</v>
      </c>
      <c r="H164" s="19">
        <f t="shared" si="20"/>
        <v>15073</v>
      </c>
      <c r="I164" s="47">
        <f t="shared" si="21"/>
        <v>1.2659736884598884</v>
      </c>
      <c r="J164" s="21">
        <f t="shared" si="22"/>
        <v>15492</v>
      </c>
      <c r="K164" s="46">
        <f t="shared" si="23"/>
        <v>2.9538356814165678</v>
      </c>
    </row>
    <row r="165" spans="3:11" x14ac:dyDescent="0.25">
      <c r="C165" s="16">
        <v>14.8</v>
      </c>
      <c r="D165" s="38">
        <f t="shared" si="16"/>
        <v>22030</v>
      </c>
      <c r="E165" s="46">
        <f t="shared" si="17"/>
        <v>3.4459135647579</v>
      </c>
      <c r="F165" s="21">
        <f t="shared" si="18"/>
        <v>15300</v>
      </c>
      <c r="G165" s="46">
        <f t="shared" si="19"/>
        <v>1.4705229945598486</v>
      </c>
      <c r="H165" s="19">
        <f t="shared" si="20"/>
        <v>15173</v>
      </c>
      <c r="I165" s="47">
        <f t="shared" si="21"/>
        <v>1.26179499443298</v>
      </c>
      <c r="J165" s="21">
        <f t="shared" si="22"/>
        <v>15592</v>
      </c>
      <c r="K165" s="46">
        <f t="shared" si="23"/>
        <v>2.9443481651578702</v>
      </c>
    </row>
    <row r="166" spans="3:11" x14ac:dyDescent="0.25">
      <c r="C166" s="16">
        <v>14.9</v>
      </c>
      <c r="D166" s="38">
        <f t="shared" si="16"/>
        <v>22130</v>
      </c>
      <c r="E166" s="46">
        <f t="shared" si="17"/>
        <v>3.4381191336849035</v>
      </c>
      <c r="F166" s="21">
        <f t="shared" si="18"/>
        <v>15400</v>
      </c>
      <c r="G166" s="46">
        <f t="shared" si="19"/>
        <v>1.4657407932952276</v>
      </c>
      <c r="H166" s="19">
        <f t="shared" si="20"/>
        <v>15273</v>
      </c>
      <c r="I166" s="47">
        <f t="shared" si="21"/>
        <v>1.2576574078907394</v>
      </c>
      <c r="J166" s="21">
        <f t="shared" si="22"/>
        <v>15692</v>
      </c>
      <c r="K166" s="46">
        <f t="shared" si="23"/>
        <v>2.9349514852754708</v>
      </c>
    </row>
    <row r="167" spans="3:11" x14ac:dyDescent="0.25">
      <c r="C167" s="16">
        <v>15</v>
      </c>
      <c r="D167" s="38">
        <f t="shared" si="16"/>
        <v>22230</v>
      </c>
      <c r="E167" s="46">
        <f t="shared" si="17"/>
        <v>3.4303773559395081</v>
      </c>
      <c r="F167" s="21">
        <f t="shared" si="18"/>
        <v>15500</v>
      </c>
      <c r="G167" s="46">
        <f t="shared" si="19"/>
        <v>1.4610049463650288</v>
      </c>
      <c r="H167" s="19">
        <f t="shared" si="20"/>
        <v>15373</v>
      </c>
      <c r="I167" s="47">
        <f t="shared" si="21"/>
        <v>1.2535602592387363</v>
      </c>
      <c r="J167" s="21">
        <f t="shared" si="22"/>
        <v>15792</v>
      </c>
      <c r="K167" s="46">
        <f t="shared" si="23"/>
        <v>2.9256442014682116</v>
      </c>
    </row>
    <row r="168" spans="3:11" x14ac:dyDescent="0.25">
      <c r="C168" s="16">
        <v>15.1</v>
      </c>
      <c r="D168" s="38">
        <f t="shared" si="16"/>
        <v>22330</v>
      </c>
      <c r="E168" s="46">
        <f t="shared" si="17"/>
        <v>3.4226876413683525</v>
      </c>
      <c r="F168" s="21">
        <f t="shared" si="18"/>
        <v>15600</v>
      </c>
      <c r="G168" s="46">
        <f t="shared" si="19"/>
        <v>1.4563147097144302</v>
      </c>
      <c r="H168" s="19">
        <f t="shared" si="20"/>
        <v>15473</v>
      </c>
      <c r="I168" s="47">
        <f t="shared" si="21"/>
        <v>1.2495028940534305</v>
      </c>
      <c r="J168" s="21">
        <f t="shared" si="22"/>
        <v>15892</v>
      </c>
      <c r="K168" s="46">
        <f t="shared" si="23"/>
        <v>2.9164249052058544</v>
      </c>
    </row>
    <row r="169" spans="3:11" x14ac:dyDescent="0.25">
      <c r="C169" s="16">
        <v>15.2</v>
      </c>
      <c r="D169" s="38">
        <f t="shared" si="16"/>
        <v>22430</v>
      </c>
      <c r="E169" s="46">
        <f t="shared" si="17"/>
        <v>3.4150494090372003</v>
      </c>
      <c r="F169" s="21">
        <f t="shared" si="18"/>
        <v>15700</v>
      </c>
      <c r="G169" s="46">
        <f t="shared" si="19"/>
        <v>1.4516693559024034</v>
      </c>
      <c r="H169" s="19">
        <f t="shared" si="20"/>
        <v>15573</v>
      </c>
      <c r="I169" s="47">
        <f t="shared" si="21"/>
        <v>1.2454846726430833</v>
      </c>
      <c r="J169" s="21">
        <f t="shared" si="22"/>
        <v>15992</v>
      </c>
      <c r="K169" s="46">
        <f t="shared" si="23"/>
        <v>2.9072922188336721</v>
      </c>
    </row>
    <row r="170" spans="3:11" x14ac:dyDescent="0.25">
      <c r="C170" s="16">
        <v>15.3</v>
      </c>
      <c r="D170" s="38">
        <f t="shared" si="16"/>
        <v>22530</v>
      </c>
      <c r="E170" s="46">
        <f t="shared" si="17"/>
        <v>3.407462087046595</v>
      </c>
      <c r="F170" s="21">
        <f t="shared" si="18"/>
        <v>15800</v>
      </c>
      <c r="G170" s="46">
        <f t="shared" si="19"/>
        <v>1.4470681736277802</v>
      </c>
      <c r="H170" s="19">
        <f t="shared" si="20"/>
        <v>15673</v>
      </c>
      <c r="I170" s="47">
        <f t="shared" si="21"/>
        <v>1.2415049696240994</v>
      </c>
      <c r="J170" s="21">
        <f t="shared" si="22"/>
        <v>16092</v>
      </c>
      <c r="K170" s="46">
        <f t="shared" si="23"/>
        <v>2.8982447947076828</v>
      </c>
    </row>
    <row r="171" spans="3:11" x14ac:dyDescent="0.25">
      <c r="C171" s="16">
        <v>15.4</v>
      </c>
      <c r="D171" s="38">
        <f t="shared" si="16"/>
        <v>22630</v>
      </c>
      <c r="E171" s="46">
        <f t="shared" si="17"/>
        <v>3.3999251123520038</v>
      </c>
      <c r="F171" s="21">
        <f t="shared" si="18"/>
        <v>15900</v>
      </c>
      <c r="G171" s="46">
        <f t="shared" si="19"/>
        <v>1.4425104672717413</v>
      </c>
      <c r="H171" s="19">
        <f t="shared" si="20"/>
        <v>15773</v>
      </c>
      <c r="I171" s="47">
        <f t="shared" si="21"/>
        <v>1.2375631735121682</v>
      </c>
      <c r="J171" s="21">
        <f t="shared" si="22"/>
        <v>16192</v>
      </c>
      <c r="K171" s="46">
        <f t="shared" si="23"/>
        <v>2.8892813143593168</v>
      </c>
    </row>
    <row r="172" spans="3:11" x14ac:dyDescent="0.25">
      <c r="C172" s="16">
        <v>15.5</v>
      </c>
      <c r="D172" s="38">
        <f t="shared" si="16"/>
        <v>22730</v>
      </c>
      <c r="E172" s="46">
        <f t="shared" si="17"/>
        <v>3.3924379305883172</v>
      </c>
      <c r="F172" s="21">
        <f t="shared" si="18"/>
        <v>16000</v>
      </c>
      <c r="G172" s="46">
        <f t="shared" si="19"/>
        <v>1.4379955564560549</v>
      </c>
      <c r="H172" s="19">
        <f t="shared" si="20"/>
        <v>15873</v>
      </c>
      <c r="I172" s="47">
        <f t="shared" si="21"/>
        <v>1.2336586863275933</v>
      </c>
      <c r="J172" s="21">
        <f t="shared" si="22"/>
        <v>16292</v>
      </c>
      <c r="K172" s="46">
        <f t="shared" si="23"/>
        <v>2.8804004876883096</v>
      </c>
    </row>
    <row r="173" spans="3:11" x14ac:dyDescent="0.25">
      <c r="C173" s="16">
        <v>15.6</v>
      </c>
      <c r="D173" s="38">
        <f t="shared" si="16"/>
        <v>22830</v>
      </c>
      <c r="E173" s="46">
        <f t="shared" si="17"/>
        <v>3.384999995898581</v>
      </c>
      <c r="F173" s="21">
        <f t="shared" si="18"/>
        <v>16100</v>
      </c>
      <c r="G173" s="46">
        <f t="shared" si="19"/>
        <v>1.4335227756164322</v>
      </c>
      <c r="H173" s="19">
        <f t="shared" si="20"/>
        <v>15973</v>
      </c>
      <c r="I173" s="47">
        <f t="shared" si="21"/>
        <v>1.2297909232142337</v>
      </c>
      <c r="J173" s="21">
        <f t="shared" si="22"/>
        <v>16392</v>
      </c>
      <c r="K173" s="46">
        <f t="shared" si="23"/>
        <v>2.8716010521827351</v>
      </c>
    </row>
    <row r="174" spans="3:11" x14ac:dyDescent="0.25">
      <c r="C174" s="16">
        <v>15.7</v>
      </c>
      <c r="D174" s="38">
        <f t="shared" si="16"/>
        <v>22930</v>
      </c>
      <c r="E174" s="46">
        <f t="shared" si="17"/>
        <v>3.3776107707668435</v>
      </c>
      <c r="F174" s="21">
        <f t="shared" si="18"/>
        <v>16200</v>
      </c>
      <c r="G174" s="46">
        <f t="shared" si="19"/>
        <v>1.429091473590389</v>
      </c>
      <c r="H174" s="19">
        <f t="shared" si="20"/>
        <v>16073</v>
      </c>
      <c r="I174" s="47">
        <f t="shared" si="21"/>
        <v>1.2259593120715031</v>
      </c>
      <c r="J174" s="21">
        <f t="shared" si="22"/>
        <v>16492</v>
      </c>
      <c r="K174" s="46">
        <f t="shared" si="23"/>
        <v>2.8628817721650801</v>
      </c>
    </row>
    <row r="175" spans="3:11" x14ac:dyDescent="0.25">
      <c r="C175" s="16">
        <v>15.8</v>
      </c>
      <c r="D175" s="38">
        <f t="shared" si="16"/>
        <v>23030</v>
      </c>
      <c r="E175" s="46">
        <f t="shared" si="17"/>
        <v>3.3702697258549938</v>
      </c>
      <c r="F175" s="21">
        <f t="shared" si="18"/>
        <v>16300</v>
      </c>
      <c r="G175" s="46">
        <f t="shared" si="19"/>
        <v>1.4247010132190356</v>
      </c>
      <c r="H175" s="19">
        <f t="shared" si="20"/>
        <v>16173</v>
      </c>
      <c r="I175" s="47">
        <f t="shared" si="21"/>
        <v>1.2221632931989064</v>
      </c>
      <c r="J175" s="21">
        <f t="shared" si="22"/>
        <v>16592</v>
      </c>
      <c r="K175" s="46">
        <f t="shared" si="23"/>
        <v>2.8542414380633478</v>
      </c>
    </row>
    <row r="176" spans="3:11" x14ac:dyDescent="0.25">
      <c r="C176" s="16">
        <v>15.9</v>
      </c>
      <c r="D176" s="38">
        <f t="shared" si="16"/>
        <v>23130</v>
      </c>
      <c r="E176" s="46">
        <f t="shared" si="17"/>
        <v>3.3629763398434873</v>
      </c>
      <c r="F176" s="21">
        <f t="shared" si="18"/>
        <v>16400</v>
      </c>
      <c r="G176" s="46">
        <f t="shared" si="19"/>
        <v>1.4203507709622414</v>
      </c>
      <c r="H176" s="19">
        <f t="shared" si="20"/>
        <v>16273</v>
      </c>
      <c r="I176" s="47">
        <f t="shared" si="21"/>
        <v>1.2184023189526056</v>
      </c>
      <c r="J176" s="21">
        <f t="shared" si="22"/>
        <v>16692</v>
      </c>
      <c r="K176" s="46">
        <f t="shared" si="23"/>
        <v>2.8456788657062178</v>
      </c>
    </row>
    <row r="177" spans="3:11" x14ac:dyDescent="0.25">
      <c r="C177" s="16">
        <v>16</v>
      </c>
      <c r="D177" s="38">
        <f t="shared" si="16"/>
        <v>23230</v>
      </c>
      <c r="E177" s="46">
        <f t="shared" si="17"/>
        <v>3.3557300992758488</v>
      </c>
      <c r="F177" s="21">
        <f t="shared" si="18"/>
        <v>16500</v>
      </c>
      <c r="G177" s="46">
        <f t="shared" si="19"/>
        <v>1.4160401365266482</v>
      </c>
      <c r="H177" s="19">
        <f t="shared" si="20"/>
        <v>16373</v>
      </c>
      <c r="I177" s="47">
        <f t="shared" si="21"/>
        <v>1.214675853413544</v>
      </c>
      <c r="J177" s="21">
        <f t="shared" si="22"/>
        <v>16792</v>
      </c>
      <c r="K177" s="46">
        <f t="shared" si="23"/>
        <v>2.8371928956413286</v>
      </c>
    </row>
    <row r="178" spans="3:11" x14ac:dyDescent="0.25">
      <c r="C178" s="16">
        <v>16.100000000000001</v>
      </c>
      <c r="D178" s="38">
        <f t="shared" si="16"/>
        <v>23330</v>
      </c>
      <c r="E178" s="46">
        <f t="shared" si="17"/>
        <v>3.3485304984068387</v>
      </c>
      <c r="F178" s="21">
        <f t="shared" si="18"/>
        <v>16600</v>
      </c>
      <c r="G178" s="46">
        <f t="shared" si="19"/>
        <v>1.4117685125060264</v>
      </c>
      <c r="H178" s="19">
        <f t="shared" si="20"/>
        <v>16473</v>
      </c>
      <c r="I178" s="47">
        <f t="shared" si="21"/>
        <v>1.2109833720666634</v>
      </c>
      <c r="J178" s="21">
        <f t="shared" si="22"/>
        <v>16892</v>
      </c>
      <c r="K178" s="46">
        <f t="shared" si="23"/>
        <v>2.8287823924757856</v>
      </c>
    </row>
    <row r="179" spans="3:11" x14ac:dyDescent="0.25">
      <c r="C179" s="16">
        <v>16.2</v>
      </c>
      <c r="D179" s="38">
        <f t="shared" si="16"/>
        <v>23430</v>
      </c>
      <c r="E179" s="46">
        <f t="shared" si="17"/>
        <v>3.3413770390541955</v>
      </c>
      <c r="F179" s="21">
        <f t="shared" si="18"/>
        <v>16700</v>
      </c>
      <c r="G179" s="46">
        <f t="shared" si="19"/>
        <v>1.4075353140334923</v>
      </c>
      <c r="H179" s="19">
        <f t="shared" si="20"/>
        <v>16573</v>
      </c>
      <c r="I179" s="47">
        <f t="shared" si="21"/>
        <v>1.2073243614907869</v>
      </c>
      <c r="J179" s="21">
        <f t="shared" si="22"/>
        <v>16992</v>
      </c>
      <c r="K179" s="46">
        <f t="shared" si="23"/>
        <v>2.8204462442380471</v>
      </c>
    </row>
    <row r="180" spans="3:11" x14ac:dyDescent="0.25">
      <c r="C180" s="16">
        <v>16.3</v>
      </c>
      <c r="D180" s="38">
        <f t="shared" si="16"/>
        <v>23530</v>
      </c>
      <c r="E180" s="46">
        <f t="shared" si="17"/>
        <v>3.3342692304538382</v>
      </c>
      <c r="F180" s="21">
        <f t="shared" si="18"/>
        <v>16800</v>
      </c>
      <c r="G180" s="46">
        <f t="shared" si="19"/>
        <v>1.4033399684451306</v>
      </c>
      <c r="H180" s="19">
        <f t="shared" si="20"/>
        <v>16673</v>
      </c>
      <c r="I180" s="47">
        <f t="shared" si="21"/>
        <v>1.2036983190587451</v>
      </c>
      <c r="J180" s="21">
        <f t="shared" si="22"/>
        <v>17092</v>
      </c>
      <c r="K180" s="46">
        <f t="shared" si="23"/>
        <v>2.8121833617603813</v>
      </c>
    </row>
    <row r="181" spans="3:11" x14ac:dyDescent="0.25">
      <c r="C181" s="16">
        <v>16.399999999999999</v>
      </c>
      <c r="D181" s="38">
        <f t="shared" si="16"/>
        <v>23630</v>
      </c>
      <c r="E181" s="46">
        <f t="shared" si="17"/>
        <v>3.3272065891184499</v>
      </c>
      <c r="F181" s="21">
        <f t="shared" si="18"/>
        <v>16900</v>
      </c>
      <c r="G181" s="46">
        <f t="shared" si="19"/>
        <v>1.3991819149545783</v>
      </c>
      <c r="H181" s="19">
        <f t="shared" si="20"/>
        <v>16773</v>
      </c>
      <c r="I181" s="47">
        <f t="shared" si="21"/>
        <v>1.2001047526473509</v>
      </c>
      <c r="J181" s="21">
        <f t="shared" si="22"/>
        <v>17192</v>
      </c>
      <c r="K181" s="46">
        <f t="shared" si="23"/>
        <v>2.8039926780810975</v>
      </c>
    </row>
    <row r="182" spans="3:11" x14ac:dyDescent="0.25">
      <c r="C182" s="16">
        <v>16.5</v>
      </c>
      <c r="D182" s="38">
        <f t="shared" si="16"/>
        <v>23730</v>
      </c>
      <c r="E182" s="46">
        <f t="shared" si="17"/>
        <v>3.3201886386993409</v>
      </c>
      <c r="F182" s="21">
        <f t="shared" si="18"/>
        <v>17000</v>
      </c>
      <c r="G182" s="46">
        <f t="shared" si="19"/>
        <v>1.3950606043381548</v>
      </c>
      <c r="H182" s="19">
        <f t="shared" si="20"/>
        <v>16873</v>
      </c>
      <c r="I182" s="47">
        <f t="shared" si="21"/>
        <v>1.1965431803568429</v>
      </c>
      <c r="J182" s="21">
        <f t="shared" si="22"/>
        <v>17292</v>
      </c>
      <c r="K182" s="46">
        <f t="shared" si="23"/>
        <v>2.7958731478658287</v>
      </c>
    </row>
    <row r="183" spans="3:11" x14ac:dyDescent="0.25">
      <c r="C183" s="16">
        <v>16.600000000000001</v>
      </c>
      <c r="D183" s="38">
        <f t="shared" si="16"/>
        <v>23830</v>
      </c>
      <c r="E183" s="46">
        <f t="shared" si="17"/>
        <v>3.3132149098515016</v>
      </c>
      <c r="F183" s="21">
        <f t="shared" si="18"/>
        <v>17100</v>
      </c>
      <c r="G183" s="46">
        <f t="shared" si="19"/>
        <v>1.3909754986301308</v>
      </c>
      <c r="H183" s="19">
        <f t="shared" si="20"/>
        <v>16973</v>
      </c>
      <c r="I183" s="47">
        <f t="shared" si="21"/>
        <v>1.1930131302394316</v>
      </c>
      <c r="J183" s="21">
        <f t="shared" si="22"/>
        <v>17392</v>
      </c>
      <c r="K183" s="46">
        <f t="shared" si="23"/>
        <v>2.7878237468471339</v>
      </c>
    </row>
    <row r="184" spans="3:11" x14ac:dyDescent="0.25">
      <c r="C184" s="16">
        <v>16.7</v>
      </c>
      <c r="D184" s="38">
        <f t="shared" si="16"/>
        <v>23930</v>
      </c>
      <c r="E184" s="46">
        <f t="shared" si="17"/>
        <v>3.3062849401017584</v>
      </c>
      <c r="F184" s="21">
        <f t="shared" si="18"/>
        <v>17200</v>
      </c>
      <c r="G184" s="46">
        <f t="shared" si="19"/>
        <v>1.3869260708277602</v>
      </c>
      <c r="H184" s="19">
        <f t="shared" si="20"/>
        <v>17073</v>
      </c>
      <c r="I184" s="47">
        <f t="shared" si="21"/>
        <v>1.1895141400366049</v>
      </c>
      <c r="J184" s="21">
        <f t="shared" si="22"/>
        <v>17492</v>
      </c>
      <c r="K184" s="46">
        <f t="shared" si="23"/>
        <v>2.7798434712817515</v>
      </c>
    </row>
    <row r="185" spans="3:11" x14ac:dyDescent="0.25">
      <c r="C185" s="16">
        <v>16.8</v>
      </c>
      <c r="D185" s="38">
        <f t="shared" si="16"/>
        <v>24030</v>
      </c>
      <c r="E185" s="46">
        <f t="shared" si="17"/>
        <v>3.299398273719957</v>
      </c>
      <c r="F185" s="21">
        <f t="shared" si="18"/>
        <v>17300</v>
      </c>
      <c r="G185" s="46">
        <f t="shared" si="19"/>
        <v>1.3829118046056981</v>
      </c>
      <c r="H185" s="19">
        <f t="shared" si="20"/>
        <v>17173</v>
      </c>
      <c r="I185" s="47">
        <f t="shared" si="21"/>
        <v>1.1860457569248595</v>
      </c>
      <c r="J185" s="21">
        <f t="shared" si="22"/>
        <v>17592</v>
      </c>
      <c r="K185" s="46">
        <f t="shared" si="23"/>
        <v>2.7719313374248431</v>
      </c>
    </row>
    <row r="186" spans="3:11" x14ac:dyDescent="0.25">
      <c r="C186" s="16">
        <v>16.899999999999999</v>
      </c>
      <c r="D186" s="38">
        <f t="shared" si="16"/>
        <v>24130</v>
      </c>
      <c r="E186" s="46">
        <f t="shared" si="17"/>
        <v>3.2925544615930806</v>
      </c>
      <c r="F186" s="21">
        <f t="shared" si="18"/>
        <v>17400</v>
      </c>
      <c r="G186" s="46">
        <f t="shared" si="19"/>
        <v>1.3789321940394643</v>
      </c>
      <c r="H186" s="19">
        <f t="shared" si="20"/>
        <v>17273</v>
      </c>
      <c r="I186" s="47">
        <f t="shared" si="21"/>
        <v>1.1826075372695388</v>
      </c>
      <c r="J186" s="21">
        <f t="shared" si="22"/>
        <v>17692</v>
      </c>
      <c r="K186" s="46">
        <f t="shared" si="23"/>
        <v>2.7640863810206051</v>
      </c>
    </row>
    <row r="187" spans="3:11" x14ac:dyDescent="0.25">
      <c r="C187" s="16">
        <v>17</v>
      </c>
      <c r="D187" s="38">
        <f t="shared" si="16"/>
        <v>24230</v>
      </c>
      <c r="E187" s="46">
        <f t="shared" si="17"/>
        <v>3.2857530611022261</v>
      </c>
      <c r="F187" s="21">
        <f t="shared" si="18"/>
        <v>17500</v>
      </c>
      <c r="G187" s="46">
        <f t="shared" si="19"/>
        <v>1.3749867433376064</v>
      </c>
      <c r="H187" s="19">
        <f t="shared" si="20"/>
        <v>17373</v>
      </c>
      <c r="I187" s="47">
        <f t="shared" si="21"/>
        <v>1.1791990463864768</v>
      </c>
      <c r="J187" s="21">
        <f t="shared" si="22"/>
        <v>17792</v>
      </c>
      <c r="K187" s="46">
        <f t="shared" si="23"/>
        <v>2.7563076568086493</v>
      </c>
    </row>
    <row r="188" spans="3:11" x14ac:dyDescent="0.25">
      <c r="C188" s="16">
        <v>17.100000000000001</v>
      </c>
      <c r="D188" s="38">
        <f t="shared" si="16"/>
        <v>24330</v>
      </c>
      <c r="E188" s="46">
        <f t="shared" si="17"/>
        <v>3.2789936360023693</v>
      </c>
      <c r="F188" s="21">
        <f t="shared" si="18"/>
        <v>17600</v>
      </c>
      <c r="G188" s="46">
        <f t="shared" si="19"/>
        <v>1.3710749665822464</v>
      </c>
      <c r="H188" s="19">
        <f t="shared" si="20"/>
        <v>17473</v>
      </c>
      <c r="I188" s="47">
        <f t="shared" si="21"/>
        <v>1.1758198583111543</v>
      </c>
      <c r="J188" s="21">
        <f t="shared" si="22"/>
        <v>17892</v>
      </c>
      <c r="K188" s="46">
        <f t="shared" si="23"/>
        <v>2.7485942380455808</v>
      </c>
    </row>
    <row r="189" spans="3:11" x14ac:dyDescent="0.25">
      <c r="C189" s="16">
        <v>17.2</v>
      </c>
      <c r="D189" s="38">
        <f t="shared" si="16"/>
        <v>24430</v>
      </c>
      <c r="E189" s="46">
        <f t="shared" si="17"/>
        <v>3.2722757563048357</v>
      </c>
      <c r="F189" s="21">
        <f t="shared" si="18"/>
        <v>17700</v>
      </c>
      <c r="G189" s="46">
        <f t="shared" si="19"/>
        <v>1.3671963874777009</v>
      </c>
      <c r="H189" s="19">
        <f t="shared" si="20"/>
        <v>17573</v>
      </c>
      <c r="I189" s="47">
        <f t="shared" si="21"/>
        <v>1.1724695555750924</v>
      </c>
      <c r="J189" s="21">
        <f t="shared" si="22"/>
        <v>17992</v>
      </c>
      <c r="K189" s="46">
        <f t="shared" si="23"/>
        <v>2.7409452160412173</v>
      </c>
    </row>
    <row r="190" spans="3:11" x14ac:dyDescent="0.25">
      <c r="C190" s="16">
        <v>17.3</v>
      </c>
      <c r="D190" s="38">
        <f t="shared" si="16"/>
        <v>24530</v>
      </c>
      <c r="E190" s="46">
        <f t="shared" si="17"/>
        <v>3.2655989981624143</v>
      </c>
      <c r="F190" s="21">
        <f t="shared" si="18"/>
        <v>17800</v>
      </c>
      <c r="G190" s="46">
        <f t="shared" si="19"/>
        <v>1.3633505391068794</v>
      </c>
      <c r="H190" s="19">
        <f t="shared" si="20"/>
        <v>17673</v>
      </c>
      <c r="I190" s="47">
        <f t="shared" si="21"/>
        <v>1.1691477289892112</v>
      </c>
      <c r="J190" s="21">
        <f t="shared" si="22"/>
        <v>18092</v>
      </c>
      <c r="K190" s="46">
        <f t="shared" si="23"/>
        <v>2.7333596997089313</v>
      </c>
    </row>
    <row r="191" spans="3:11" x14ac:dyDescent="0.25">
      <c r="C191" s="16">
        <v>17.399999999999999</v>
      </c>
      <c r="D191" s="38">
        <f t="shared" si="16"/>
        <v>24630</v>
      </c>
      <c r="E191" s="46">
        <f t="shared" si="17"/>
        <v>3.2589629437570324</v>
      </c>
      <c r="F191" s="21">
        <f t="shared" si="18"/>
        <v>17900</v>
      </c>
      <c r="G191" s="46">
        <f t="shared" si="19"/>
        <v>1.3595369636951784</v>
      </c>
      <c r="H191" s="19">
        <f t="shared" si="20"/>
        <v>17773</v>
      </c>
      <c r="I191" s="47">
        <f t="shared" si="21"/>
        <v>1.1658539774339067</v>
      </c>
      <c r="J191" s="21">
        <f t="shared" si="22"/>
        <v>18192</v>
      </c>
      <c r="K191" s="46">
        <f t="shared" si="23"/>
        <v>2.7258368151296022</v>
      </c>
    </row>
    <row r="192" spans="3:11" x14ac:dyDescent="0.25">
      <c r="C192" s="16">
        <v>17.5</v>
      </c>
      <c r="D192" s="38">
        <f t="shared" si="16"/>
        <v>24730</v>
      </c>
      <c r="E192" s="46">
        <f t="shared" si="17"/>
        <v>3.2523671811899368</v>
      </c>
      <c r="F192" s="21">
        <f t="shared" si="18"/>
        <v>18000</v>
      </c>
      <c r="G192" s="46">
        <f t="shared" si="19"/>
        <v>1.355755212381599</v>
      </c>
      <c r="H192" s="19">
        <f t="shared" si="20"/>
        <v>17873</v>
      </c>
      <c r="I192" s="47">
        <f t="shared" si="21"/>
        <v>1.1625879076555927</v>
      </c>
      <c r="J192" s="21">
        <f t="shared" si="22"/>
        <v>18292</v>
      </c>
      <c r="K192" s="46">
        <f t="shared" si="23"/>
        <v>2.7183757051286999</v>
      </c>
    </row>
    <row r="193" spans="3:11" x14ac:dyDescent="0.25">
      <c r="C193" s="16">
        <v>17.600000000000001</v>
      </c>
      <c r="D193" s="38">
        <f t="shared" si="16"/>
        <v>24830</v>
      </c>
      <c r="E193" s="46">
        <f t="shared" si="17"/>
        <v>3.2458113043743078</v>
      </c>
      <c r="F193" s="21">
        <f t="shared" si="18"/>
        <v>18100</v>
      </c>
      <c r="G193" s="46">
        <f t="shared" si="19"/>
        <v>1.35200484499683</v>
      </c>
      <c r="H193" s="19">
        <f t="shared" si="20"/>
        <v>17973</v>
      </c>
      <c r="I193" s="47">
        <f t="shared" si="21"/>
        <v>1.1593491340694801</v>
      </c>
      <c r="J193" s="21">
        <f t="shared" si="22"/>
        <v>18392</v>
      </c>
      <c r="K193" s="46">
        <f t="shared" si="23"/>
        <v>2.7109755288660313</v>
      </c>
    </row>
    <row r="194" spans="3:11" x14ac:dyDescent="0.25">
      <c r="C194" s="16">
        <v>17.7</v>
      </c>
      <c r="D194" s="38">
        <f t="shared" si="16"/>
        <v>24930</v>
      </c>
      <c r="E194" s="46">
        <f t="shared" si="17"/>
        <v>3.2392949129302444</v>
      </c>
      <c r="F194" s="21">
        <f t="shared" si="18"/>
        <v>18200</v>
      </c>
      <c r="G194" s="46">
        <f t="shared" si="19"/>
        <v>1.348285429848048</v>
      </c>
      <c r="H194" s="19">
        <f t="shared" si="20"/>
        <v>18073</v>
      </c>
      <c r="I194" s="47">
        <f t="shared" si="21"/>
        <v>1.1561372785683648</v>
      </c>
      <c r="J194" s="21">
        <f t="shared" si="22"/>
        <v>18492</v>
      </c>
      <c r="K194" s="46">
        <f t="shared" si="23"/>
        <v>2.7036354614377052</v>
      </c>
    </row>
    <row r="195" spans="3:11" x14ac:dyDescent="0.25">
      <c r="C195" s="16">
        <v>17.8</v>
      </c>
      <c r="D195" s="38">
        <f t="shared" si="16"/>
        <v>25030</v>
      </c>
      <c r="E195" s="46">
        <f t="shared" si="17"/>
        <v>3.2328176120820595</v>
      </c>
      <c r="F195" s="21">
        <f t="shared" si="18"/>
        <v>18300</v>
      </c>
      <c r="G195" s="46">
        <f t="shared" si="19"/>
        <v>1.3445965435101894</v>
      </c>
      <c r="H195" s="19">
        <f t="shared" si="20"/>
        <v>18173</v>
      </c>
      <c r="I195" s="47">
        <f t="shared" si="21"/>
        <v>1.1529519703372118</v>
      </c>
      <c r="J195" s="21">
        <f t="shared" si="22"/>
        <v>18592</v>
      </c>
      <c r="K195" s="46">
        <f t="shared" si="23"/>
        <v>2.6963546934898912</v>
      </c>
    </row>
    <row r="196" spans="3:11" x14ac:dyDescent="0.25">
      <c r="C196" s="16">
        <v>17.899999999999999</v>
      </c>
      <c r="D196" s="38">
        <f t="shared" si="16"/>
        <v>25130</v>
      </c>
      <c r="E196" s="46">
        <f t="shared" si="17"/>
        <v>3.2263790125578296</v>
      </c>
      <c r="F196" s="21">
        <f t="shared" si="18"/>
        <v>18400</v>
      </c>
      <c r="G196" s="46">
        <f t="shared" si="19"/>
        <v>1.3409377706234769</v>
      </c>
      <c r="H196" s="19">
        <f t="shared" si="20"/>
        <v>18273</v>
      </c>
      <c r="I196" s="47">
        <f t="shared" si="21"/>
        <v>1.1497928456733275</v>
      </c>
      <c r="J196" s="21">
        <f t="shared" si="22"/>
        <v>18692</v>
      </c>
      <c r="K196" s="46">
        <f t="shared" si="23"/>
        <v>2.6891324308439528</v>
      </c>
    </row>
    <row r="197" spans="3:11" x14ac:dyDescent="0.25">
      <c r="C197" s="16">
        <v>18</v>
      </c>
      <c r="D197" s="38">
        <f t="shared" si="16"/>
        <v>25230</v>
      </c>
      <c r="E197" s="46">
        <f t="shared" si="17"/>
        <v>3.2199787304911247</v>
      </c>
      <c r="F197" s="21">
        <f t="shared" si="18"/>
        <v>18500</v>
      </c>
      <c r="G197" s="46">
        <f t="shared" si="19"/>
        <v>1.3373087036969669</v>
      </c>
      <c r="H197" s="19">
        <f t="shared" si="20"/>
        <v>18373</v>
      </c>
      <c r="I197" s="47">
        <f t="shared" si="21"/>
        <v>1.1466595478119213</v>
      </c>
      <c r="J197" s="21">
        <f t="shared" si="22"/>
        <v>18792</v>
      </c>
      <c r="K197" s="46">
        <f t="shared" si="23"/>
        <v>2.6819678941325735</v>
      </c>
    </row>
    <row r="198" spans="3:11" x14ac:dyDescent="0.25">
      <c r="C198" s="16">
        <v>18.100000000000001</v>
      </c>
      <c r="D198" s="38">
        <f t="shared" si="16"/>
        <v>25330</v>
      </c>
      <c r="E198" s="46">
        <f t="shared" si="17"/>
        <v>3.21361638732489</v>
      </c>
      <c r="F198" s="21">
        <f t="shared" si="18"/>
        <v>18600</v>
      </c>
      <c r="G198" s="46">
        <f t="shared" si="19"/>
        <v>1.3337089429179192</v>
      </c>
      <c r="H198" s="19">
        <f t="shared" si="20"/>
        <v>18473</v>
      </c>
      <c r="I198" s="47">
        <f t="shared" si="21"/>
        <v>1.1435517267568707</v>
      </c>
      <c r="J198" s="21">
        <f t="shared" si="22"/>
        <v>18892</v>
      </c>
      <c r="K198" s="46">
        <f t="shared" si="23"/>
        <v>2.6748603184464859</v>
      </c>
    </row>
    <row r="199" spans="3:11" x14ac:dyDescent="0.25">
      <c r="C199" s="16">
        <v>18.2</v>
      </c>
      <c r="D199" s="38">
        <f t="shared" si="16"/>
        <v>25430</v>
      </c>
      <c r="E199" s="46">
        <f t="shared" si="17"/>
        <v>3.2072916097173958</v>
      </c>
      <c r="F199" s="21">
        <f t="shared" si="18"/>
        <v>18700</v>
      </c>
      <c r="G199" s="46">
        <f t="shared" si="19"/>
        <v>1.3301380959667779</v>
      </c>
      <c r="H199" s="19">
        <f t="shared" si="20"/>
        <v>18573</v>
      </c>
      <c r="I199" s="47">
        <f t="shared" si="21"/>
        <v>1.1404690391165015</v>
      </c>
      <c r="J199" s="21">
        <f t="shared" si="22"/>
        <v>18992</v>
      </c>
      <c r="K199" s="46">
        <f t="shared" si="23"/>
        <v>2.6678089529914439</v>
      </c>
    </row>
    <row r="200" spans="3:11" x14ac:dyDescent="0.25">
      <c r="C200" s="16">
        <v>18.3</v>
      </c>
      <c r="D200" s="38">
        <f t="shared" si="16"/>
        <v>25530</v>
      </c>
      <c r="E200" s="46">
        <f t="shared" si="17"/>
        <v>3.2010040294502189</v>
      </c>
      <c r="F200" s="21">
        <f t="shared" si="18"/>
        <v>18800</v>
      </c>
      <c r="G200" s="46">
        <f t="shared" si="19"/>
        <v>1.326595777837573</v>
      </c>
      <c r="H200" s="19">
        <f t="shared" si="20"/>
        <v>18673</v>
      </c>
      <c r="I200" s="47">
        <f t="shared" si="21"/>
        <v>1.1374111479442135</v>
      </c>
      <c r="J200" s="21">
        <f t="shared" si="22"/>
        <v>19092</v>
      </c>
      <c r="K200" s="46">
        <f t="shared" si="23"/>
        <v>2.6608130607550975</v>
      </c>
    </row>
    <row r="201" spans="3:11" x14ac:dyDescent="0.25">
      <c r="C201" s="16">
        <v>18.399999999999999</v>
      </c>
      <c r="D201" s="38">
        <f t="shared" si="16"/>
        <v>25630</v>
      </c>
      <c r="E201" s="46">
        <f t="shared" si="17"/>
        <v>3.1947532833382066</v>
      </c>
      <c r="F201" s="21">
        <f t="shared" si="18"/>
        <v>18900</v>
      </c>
      <c r="G201" s="46">
        <f t="shared" si="19"/>
        <v>1.3230816106635566</v>
      </c>
      <c r="H201" s="19">
        <f t="shared" si="20"/>
        <v>18773</v>
      </c>
      <c r="I201" s="47">
        <f t="shared" si="21"/>
        <v>1.1343777225837812</v>
      </c>
      <c r="J201" s="21">
        <f t="shared" si="22"/>
        <v>19192</v>
      </c>
      <c r="K201" s="46">
        <f t="shared" si="23"/>
        <v>2.6538719181834161</v>
      </c>
    </row>
    <row r="202" spans="3:11" x14ac:dyDescent="0.25">
      <c r="C202" s="16">
        <v>18.5</v>
      </c>
      <c r="D202" s="38">
        <f t="shared" si="16"/>
        <v>25730</v>
      </c>
      <c r="E202" s="46">
        <f t="shared" si="17"/>
        <v>3.1885390131413573</v>
      </c>
      <c r="F202" s="21">
        <f t="shared" si="18"/>
        <v>19000</v>
      </c>
      <c r="G202" s="46">
        <f t="shared" si="19"/>
        <v>1.3195952235478905</v>
      </c>
      <c r="H202" s="19">
        <f t="shared" si="20"/>
        <v>18873</v>
      </c>
      <c r="I202" s="47">
        <f t="shared" si="21"/>
        <v>1.1313684385191691</v>
      </c>
      <c r="J202" s="21">
        <f t="shared" si="22"/>
        <v>19292</v>
      </c>
      <c r="K202" s="46">
        <f t="shared" si="23"/>
        <v>2.6469848148663577</v>
      </c>
    </row>
    <row r="203" spans="3:11" x14ac:dyDescent="0.25">
      <c r="C203" s="16">
        <v>18.600000000000001</v>
      </c>
      <c r="D203" s="38">
        <f t="shared" si="16"/>
        <v>25830</v>
      </c>
      <c r="E203" s="46">
        <f t="shared" si="17"/>
        <v>3.1823608654785884</v>
      </c>
      <c r="F203" s="21">
        <f t="shared" si="18"/>
        <v>19100</v>
      </c>
      <c r="G203" s="46">
        <f t="shared" si="19"/>
        <v>1.3161362523992197</v>
      </c>
      <c r="H203" s="19">
        <f t="shared" si="20"/>
        <v>18973</v>
      </c>
      <c r="I203" s="47">
        <f t="shared" si="21"/>
        <v>1.1283829772287053</v>
      </c>
      <c r="J203" s="21">
        <f t="shared" si="22"/>
        <v>19392</v>
      </c>
      <c r="K203" s="46">
        <f t="shared" si="23"/>
        <v>2.6401510532324592</v>
      </c>
    </row>
    <row r="204" spans="3:11" x14ac:dyDescent="0.25">
      <c r="C204" s="16">
        <v>18.7</v>
      </c>
      <c r="D204" s="38">
        <f t="shared" si="16"/>
        <v>25930</v>
      </c>
      <c r="E204" s="46">
        <f t="shared" si="17"/>
        <v>3.1762184917433283</v>
      </c>
      <c r="F204" s="21">
        <f t="shared" si="18"/>
        <v>19200</v>
      </c>
      <c r="G204" s="46">
        <f t="shared" si="19"/>
        <v>1.312704339771958</v>
      </c>
      <c r="H204" s="19">
        <f t="shared" si="20"/>
        <v>19073</v>
      </c>
      <c r="I204" s="47">
        <f t="shared" si="21"/>
        <v>1.1254210260434676</v>
      </c>
      <c r="J204" s="21">
        <f t="shared" si="22"/>
        <v>19492</v>
      </c>
      <c r="K204" s="46">
        <f t="shared" si="23"/>
        <v>2.6333699482520578</v>
      </c>
    </row>
    <row r="205" spans="3:11" x14ac:dyDescent="0.25">
      <c r="C205" s="16">
        <v>18.8</v>
      </c>
      <c r="D205" s="38">
        <f t="shared" si="16"/>
        <v>26030</v>
      </c>
      <c r="E205" s="46">
        <f t="shared" si="17"/>
        <v>3.1701115480208966</v>
      </c>
      <c r="F205" s="21">
        <f t="shared" si="18"/>
        <v>19300</v>
      </c>
      <c r="G205" s="46">
        <f t="shared" si="19"/>
        <v>1.3092991347111338</v>
      </c>
      <c r="H205" s="19">
        <f t="shared" si="20"/>
        <v>19173</v>
      </c>
      <c r="I205" s="47">
        <f t="shared" si="21"/>
        <v>1.1224822780097359</v>
      </c>
      <c r="J205" s="21">
        <f t="shared" si="22"/>
        <v>19592</v>
      </c>
      <c r="K205" s="46">
        <f t="shared" si="23"/>
        <v>2.6266408271488544</v>
      </c>
    </row>
    <row r="206" spans="3:11" x14ac:dyDescent="0.25">
      <c r="C206" s="16">
        <v>18.899999999999999</v>
      </c>
      <c r="D206" s="38">
        <f t="shared" si="16"/>
        <v>26130</v>
      </c>
      <c r="E206" s="46">
        <f t="shared" si="17"/>
        <v>3.1640396950076246</v>
      </c>
      <c r="F206" s="21">
        <f t="shared" si="18"/>
        <v>19400</v>
      </c>
      <c r="G206" s="46">
        <f t="shared" si="19"/>
        <v>1.3059202926016387</v>
      </c>
      <c r="H206" s="19">
        <f t="shared" si="20"/>
        <v>19273</v>
      </c>
      <c r="I206" s="47">
        <f t="shared" si="21"/>
        <v>1.1195664317553742</v>
      </c>
      <c r="J206" s="21">
        <f t="shared" si="22"/>
        <v>19692</v>
      </c>
      <c r="K206" s="46">
        <f t="shared" si="23"/>
        <v>2.6199630291195439</v>
      </c>
    </row>
    <row r="207" spans="3:11" x14ac:dyDescent="0.25">
      <c r="C207" s="16">
        <v>19</v>
      </c>
      <c r="D207" s="38">
        <f t="shared" si="16"/>
        <v>26230</v>
      </c>
      <c r="E207" s="46">
        <f t="shared" si="17"/>
        <v>3.158002597931675</v>
      </c>
      <c r="F207" s="21">
        <f t="shared" si="18"/>
        <v>19500</v>
      </c>
      <c r="G207" s="46">
        <f t="shared" si="19"/>
        <v>1.3025674750217353</v>
      </c>
      <c r="H207" s="19">
        <f t="shared" si="20"/>
        <v>19373</v>
      </c>
      <c r="I207" s="47">
        <f t="shared" si="21"/>
        <v>1.1166731913600145</v>
      </c>
      <c r="J207" s="21">
        <f t="shared" si="22"/>
        <v>19792</v>
      </c>
      <c r="K207" s="46">
        <f t="shared" si="23"/>
        <v>2.6133359050612439</v>
      </c>
    </row>
    <row r="208" spans="3:11" x14ac:dyDescent="0.25">
      <c r="C208" s="16">
        <v>19.100000000000001</v>
      </c>
      <c r="D208" s="38">
        <f t="shared" si="16"/>
        <v>26330</v>
      </c>
      <c r="E208" s="46">
        <f t="shared" si="17"/>
        <v>3.1519999264755141</v>
      </c>
      <c r="F208" s="21">
        <f t="shared" si="18"/>
        <v>19600</v>
      </c>
      <c r="G208" s="46">
        <f t="shared" si="19"/>
        <v>1.2992403496006799</v>
      </c>
      <c r="H208" s="19">
        <f t="shared" si="20"/>
        <v>19473</v>
      </c>
      <c r="I208" s="47">
        <f t="shared" si="21"/>
        <v>1.1138022662289073</v>
      </c>
      <c r="J208" s="21">
        <f t="shared" si="22"/>
        <v>19892</v>
      </c>
      <c r="K208" s="46">
        <f t="shared" si="23"/>
        <v>2.6067588173064733</v>
      </c>
    </row>
    <row r="209" spans="3:11" x14ac:dyDescent="0.25">
      <c r="C209" s="16">
        <v>19.2</v>
      </c>
      <c r="D209" s="38">
        <f t="shared" si="16"/>
        <v>26430</v>
      </c>
      <c r="E209" s="46">
        <f t="shared" si="17"/>
        <v>3.1460313547000007</v>
      </c>
      <c r="F209" s="21">
        <f t="shared" si="18"/>
        <v>19700</v>
      </c>
      <c r="G209" s="46">
        <f t="shared" si="19"/>
        <v>1.295938589880324</v>
      </c>
      <c r="H209" s="19">
        <f t="shared" si="20"/>
        <v>19573</v>
      </c>
      <c r="I209" s="47">
        <f t="shared" si="21"/>
        <v>1.1109533709703248</v>
      </c>
      <c r="J209" s="21">
        <f t="shared" si="22"/>
        <v>19992</v>
      </c>
      <c r="K209" s="46">
        <f t="shared" si="23"/>
        <v>2.6002311393654267</v>
      </c>
    </row>
    <row r="210" spans="3:11" x14ac:dyDescent="0.25">
      <c r="C210" s="16">
        <v>19.3</v>
      </c>
      <c r="D210" s="38">
        <f t="shared" ref="D210:D273" si="24">C210*1000+$E$14</f>
        <v>26530</v>
      </c>
      <c r="E210" s="46">
        <f t="shared" ref="E210:E273" si="25">SQRT(2*$E$15/D210)/1000</f>
        <v>3.140096560970048</v>
      </c>
      <c r="F210" s="21">
        <f t="shared" ref="F210:F273" si="26">C210*1000+$G$14</f>
        <v>19800</v>
      </c>
      <c r="G210" s="46">
        <f t="shared" ref="G210:G273" si="27">SQRT(2*$G$15/F210)/1000</f>
        <v>1.2926618751805672</v>
      </c>
      <c r="H210" s="19">
        <f t="shared" ref="H210:H273" si="28">C210*1000+$I$14</f>
        <v>19673</v>
      </c>
      <c r="I210" s="47">
        <f t="shared" ref="I210:I273" si="29">SQRT(2*$I$15/H210)/1000</f>
        <v>1.1081262252763955</v>
      </c>
      <c r="J210" s="21">
        <f t="shared" ref="J210:J273" si="30">C210*1000+$K$14</f>
        <v>20092</v>
      </c>
      <c r="K210" s="46">
        <f t="shared" ref="K210:K273" si="31">SQRT(2*$K$15/J210)/1000</f>
        <v>2.5937522556753181</v>
      </c>
    </row>
    <row r="211" spans="3:11" x14ac:dyDescent="0.25">
      <c r="C211" s="16">
        <v>19.399999999999999</v>
      </c>
      <c r="D211" s="38">
        <f t="shared" si="24"/>
        <v>26630</v>
      </c>
      <c r="E211" s="46">
        <f t="shared" si="25"/>
        <v>3.1341952278818277</v>
      </c>
      <c r="F211" s="21">
        <f t="shared" si="26"/>
        <v>19900</v>
      </c>
      <c r="G211" s="46">
        <f t="shared" si="27"/>
        <v>1.2894098904685343</v>
      </c>
      <c r="H211" s="19">
        <f t="shared" si="28"/>
        <v>19773</v>
      </c>
      <c r="I211" s="47">
        <f t="shared" si="29"/>
        <v>1.1053205538072552</v>
      </c>
      <c r="J211" s="21">
        <f t="shared" si="30"/>
        <v>20192</v>
      </c>
      <c r="K211" s="46">
        <f t="shared" si="31"/>
        <v>2.5873215613565534</v>
      </c>
    </row>
    <row r="212" spans="3:11" x14ac:dyDescent="0.25">
      <c r="C212" s="16">
        <v>19.5</v>
      </c>
      <c r="D212" s="38">
        <f t="shared" si="24"/>
        <v>26730</v>
      </c>
      <c r="E212" s="46">
        <f t="shared" si="25"/>
        <v>3.1283270421914668</v>
      </c>
      <c r="F212" s="21">
        <f t="shared" si="26"/>
        <v>20000</v>
      </c>
      <c r="G212" s="46">
        <f t="shared" si="27"/>
        <v>1.2861823262313501</v>
      </c>
      <c r="H212" s="19">
        <f t="shared" si="28"/>
        <v>19873</v>
      </c>
      <c r="I212" s="47">
        <f t="shared" si="29"/>
        <v>1.1025360860784124</v>
      </c>
      <c r="J212" s="21">
        <f t="shared" si="30"/>
        <v>20292</v>
      </c>
      <c r="K212" s="46">
        <f t="shared" si="31"/>
        <v>2.5809384619755287</v>
      </c>
    </row>
    <row r="213" spans="3:11" x14ac:dyDescent="0.25">
      <c r="C213" s="16">
        <v>19.600000000000001</v>
      </c>
      <c r="D213" s="38">
        <f t="shared" si="24"/>
        <v>26830</v>
      </c>
      <c r="E213" s="46">
        <f t="shared" si="25"/>
        <v>3.1224916947452126</v>
      </c>
      <c r="F213" s="21">
        <f t="shared" si="26"/>
        <v>20100</v>
      </c>
      <c r="G213" s="46">
        <f t="shared" si="27"/>
        <v>1.282978878352405</v>
      </c>
      <c r="H213" s="19">
        <f t="shared" si="28"/>
        <v>19973</v>
      </c>
      <c r="I213" s="47">
        <f t="shared" si="29"/>
        <v>1.0997725563512148</v>
      </c>
      <c r="J213" s="21">
        <f t="shared" si="30"/>
        <v>20392</v>
      </c>
      <c r="K213" s="46">
        <f t="shared" si="31"/>
        <v>2.5746023733138252</v>
      </c>
    </row>
    <row r="214" spans="3:11" x14ac:dyDescent="0.25">
      <c r="C214" s="16">
        <v>19.7</v>
      </c>
      <c r="D214" s="38">
        <f t="shared" si="24"/>
        <v>26930</v>
      </c>
      <c r="E214" s="46">
        <f t="shared" si="25"/>
        <v>3.11668888041102</v>
      </c>
      <c r="F214" s="21">
        <f t="shared" si="26"/>
        <v>20200</v>
      </c>
      <c r="G214" s="46">
        <f t="shared" si="27"/>
        <v>1.2797992479909901</v>
      </c>
      <c r="H214" s="19">
        <f t="shared" si="28"/>
        <v>20073</v>
      </c>
      <c r="I214" s="47">
        <f t="shared" si="29"/>
        <v>1.0970297035263252</v>
      </c>
      <c r="J214" s="21">
        <f t="shared" si="30"/>
        <v>20492</v>
      </c>
      <c r="K214" s="46">
        <f t="shared" si="31"/>
        <v>2.5683127211436125</v>
      </c>
    </row>
    <row r="215" spans="3:11" x14ac:dyDescent="0.25">
      <c r="C215" s="16">
        <v>19.8</v>
      </c>
      <c r="D215" s="38">
        <f t="shared" si="24"/>
        <v>27030</v>
      </c>
      <c r="E215" s="46">
        <f t="shared" si="25"/>
        <v>3.1109182980115393</v>
      </c>
      <c r="F215" s="21">
        <f t="shared" si="26"/>
        <v>20300</v>
      </c>
      <c r="G215" s="46">
        <f t="shared" si="27"/>
        <v>1.2766431414652002</v>
      </c>
      <c r="H215" s="19">
        <f t="shared" si="28"/>
        <v>20173</v>
      </c>
      <c r="I215" s="47">
        <f t="shared" si="29"/>
        <v>1.0943072710401014</v>
      </c>
      <c r="J215" s="21">
        <f t="shared" si="30"/>
        <v>20592</v>
      </c>
      <c r="K215" s="46">
        <f t="shared" si="31"/>
        <v>2.5620689410090574</v>
      </c>
    </row>
    <row r="216" spans="3:11" x14ac:dyDescent="0.25">
      <c r="C216" s="16">
        <v>19.899999999999999</v>
      </c>
      <c r="D216" s="38">
        <f t="shared" si="24"/>
        <v>27130</v>
      </c>
      <c r="E216" s="46">
        <f t="shared" si="25"/>
        <v>3.1051796502584557</v>
      </c>
      <c r="F216" s="21">
        <f t="shared" si="26"/>
        <v>20400</v>
      </c>
      <c r="G216" s="46">
        <f t="shared" si="27"/>
        <v>1.2735102701379946</v>
      </c>
      <c r="H216" s="19">
        <f t="shared" si="28"/>
        <v>20273</v>
      </c>
      <c r="I216" s="47">
        <f t="shared" si="29"/>
        <v>1.0916050067637924</v>
      </c>
      <c r="J216" s="21">
        <f t="shared" si="30"/>
        <v>20692</v>
      </c>
      <c r="K216" s="46">
        <f t="shared" si="31"/>
        <v>2.5558704780135448</v>
      </c>
    </row>
    <row r="217" spans="3:11" x14ac:dyDescent="0.25">
      <c r="C217" s="16">
        <v>20</v>
      </c>
      <c r="D217" s="38">
        <f t="shared" si="24"/>
        <v>27230</v>
      </c>
      <c r="E217" s="46">
        <f t="shared" si="25"/>
        <v>3.0994726436881637</v>
      </c>
      <c r="F217" s="21">
        <f t="shared" si="26"/>
        <v>20500</v>
      </c>
      <c r="G217" s="46">
        <f t="shared" si="27"/>
        <v>1.2704003503063221</v>
      </c>
      <c r="H217" s="19">
        <f t="shared" si="28"/>
        <v>20373</v>
      </c>
      <c r="I217" s="47">
        <f t="shared" si="29"/>
        <v>1.0889226629054607</v>
      </c>
      <c r="J217" s="21">
        <f t="shared" si="30"/>
        <v>20792</v>
      </c>
      <c r="K217" s="46">
        <f t="shared" si="31"/>
        <v>2.5497167866125441</v>
      </c>
    </row>
    <row r="218" spans="3:11" x14ac:dyDescent="0.25">
      <c r="C218" s="16">
        <v>20.100000000000001</v>
      </c>
      <c r="D218" s="38">
        <f t="shared" si="24"/>
        <v>27330</v>
      </c>
      <c r="E218" s="46">
        <f t="shared" si="25"/>
        <v>3.0937969885987324</v>
      </c>
      <c r="F218" s="21">
        <f t="shared" si="26"/>
        <v>20600</v>
      </c>
      <c r="G218" s="46">
        <f t="shared" si="27"/>
        <v>1.2673131030932077</v>
      </c>
      <c r="H218" s="19">
        <f t="shared" si="28"/>
        <v>20473</v>
      </c>
      <c r="I218" s="47">
        <f t="shared" si="29"/>
        <v>1.0862599959145407</v>
      </c>
      <c r="J218" s="21">
        <f t="shared" si="30"/>
        <v>20892</v>
      </c>
      <c r="K218" s="46">
        <f t="shared" si="31"/>
        <v>2.5436073304119229</v>
      </c>
    </row>
    <row r="219" spans="3:11" x14ac:dyDescent="0.25">
      <c r="C219" s="16">
        <v>20.2</v>
      </c>
      <c r="D219" s="38">
        <f t="shared" si="24"/>
        <v>27430</v>
      </c>
      <c r="E219" s="46">
        <f t="shared" si="25"/>
        <v>3.088152398988135</v>
      </c>
      <c r="F219" s="21">
        <f t="shared" si="26"/>
        <v>20700</v>
      </c>
      <c r="G219" s="46">
        <f t="shared" si="27"/>
        <v>1.2642482543427089</v>
      </c>
      <c r="H219" s="19">
        <f t="shared" si="28"/>
        <v>20573</v>
      </c>
      <c r="I219" s="47">
        <f t="shared" si="29"/>
        <v>1.0836167663889518</v>
      </c>
      <c r="J219" s="21">
        <f t="shared" si="30"/>
        <v>20992</v>
      </c>
      <c r="K219" s="46">
        <f t="shared" si="31"/>
        <v>2.5375415819715608</v>
      </c>
    </row>
    <row r="220" spans="3:11" x14ac:dyDescent="0.25">
      <c r="C220" s="16">
        <v>20.3</v>
      </c>
      <c r="D220" s="38">
        <f t="shared" si="24"/>
        <v>27530</v>
      </c>
      <c r="E220" s="46">
        <f t="shared" si="25"/>
        <v>3.0825385924937199</v>
      </c>
      <c r="F220" s="21">
        <f t="shared" si="26"/>
        <v>20800</v>
      </c>
      <c r="G220" s="46">
        <f t="shared" si="27"/>
        <v>1.2612055345176567</v>
      </c>
      <c r="H220" s="19">
        <f t="shared" si="28"/>
        <v>20673</v>
      </c>
      <c r="I220" s="47">
        <f t="shared" si="29"/>
        <v>1.0809927389846872</v>
      </c>
      <c r="J220" s="21">
        <f t="shared" si="30"/>
        <v>21092</v>
      </c>
      <c r="K220" s="46">
        <f t="shared" si="31"/>
        <v>2.5315190226140878</v>
      </c>
    </row>
    <row r="221" spans="3:11" x14ac:dyDescent="0.25">
      <c r="C221" s="16">
        <v>20.399999999999999</v>
      </c>
      <c r="D221" s="38">
        <f t="shared" si="24"/>
        <v>27630</v>
      </c>
      <c r="E221" s="46">
        <f t="shared" si="25"/>
        <v>3.0769552903328812</v>
      </c>
      <c r="F221" s="21">
        <f t="shared" si="26"/>
        <v>20900</v>
      </c>
      <c r="G221" s="46">
        <f t="shared" si="27"/>
        <v>1.2581846786000881</v>
      </c>
      <c r="H221" s="19">
        <f t="shared" si="28"/>
        <v>20773</v>
      </c>
      <c r="I221" s="47">
        <f t="shared" si="29"/>
        <v>1.0783876823277976</v>
      </c>
      <c r="J221" s="21">
        <f t="shared" si="30"/>
        <v>21192</v>
      </c>
      <c r="K221" s="46">
        <f t="shared" si="31"/>
        <v>2.5255391422385864</v>
      </c>
    </row>
    <row r="222" spans="3:11" x14ac:dyDescent="0.25">
      <c r="C222" s="16">
        <v>20.5</v>
      </c>
      <c r="D222" s="38">
        <f t="shared" si="24"/>
        <v>27730</v>
      </c>
      <c r="E222" s="46">
        <f t="shared" si="25"/>
        <v>3.07140221724491</v>
      </c>
      <c r="F222" s="21">
        <f t="shared" si="26"/>
        <v>21000</v>
      </c>
      <c r="G222" s="46">
        <f t="shared" si="27"/>
        <v>1.2551854259942885</v>
      </c>
      <c r="H222" s="19">
        <f t="shared" si="28"/>
        <v>20873</v>
      </c>
      <c r="I222" s="47">
        <f t="shared" si="29"/>
        <v>1.0758013689286992</v>
      </c>
      <c r="J222" s="21">
        <f t="shared" si="30"/>
        <v>21292</v>
      </c>
      <c r="K222" s="46">
        <f t="shared" si="31"/>
        <v>2.5196014391391239</v>
      </c>
    </row>
    <row r="223" spans="3:11" x14ac:dyDescent="0.25">
      <c r="C223" s="16">
        <v>20.6</v>
      </c>
      <c r="D223" s="38">
        <f t="shared" si="24"/>
        <v>27830</v>
      </c>
      <c r="E223" s="46">
        <f t="shared" si="25"/>
        <v>3.0658791014339943</v>
      </c>
      <c r="F223" s="21">
        <f t="shared" si="26"/>
        <v>21100</v>
      </c>
      <c r="G223" s="46">
        <f t="shared" si="27"/>
        <v>1.2522075204323686</v>
      </c>
      <c r="H223" s="19">
        <f t="shared" si="28"/>
        <v>20973</v>
      </c>
      <c r="I223" s="47">
        <f t="shared" si="29"/>
        <v>1.0732335750987283</v>
      </c>
      <c r="J223" s="21">
        <f t="shared" si="30"/>
        <v>21392</v>
      </c>
      <c r="K223" s="46">
        <f t="shared" si="31"/>
        <v>2.5137054198279438</v>
      </c>
    </row>
    <row r="224" spans="3:11" x14ac:dyDescent="0.25">
      <c r="C224" s="16">
        <v>20.7</v>
      </c>
      <c r="D224" s="38">
        <f t="shared" si="24"/>
        <v>27930</v>
      </c>
      <c r="E224" s="46">
        <f t="shared" si="25"/>
        <v>3.0603856745133453</v>
      </c>
      <c r="F224" s="21">
        <f t="shared" si="26"/>
        <v>21200</v>
      </c>
      <c r="G224" s="46">
        <f t="shared" si="27"/>
        <v>1.2492507098822889</v>
      </c>
      <c r="H224" s="19">
        <f t="shared" si="28"/>
        <v>21073</v>
      </c>
      <c r="I224" s="47">
        <f t="shared" si="29"/>
        <v>1.0706840808688807</v>
      </c>
      <c r="J224" s="21">
        <f t="shared" si="30"/>
        <v>21492</v>
      </c>
      <c r="K224" s="46">
        <f t="shared" si="31"/>
        <v>2.5078505988631932</v>
      </c>
    </row>
    <row r="225" spans="3:11" x14ac:dyDescent="0.25">
      <c r="C225" s="16">
        <v>20.8</v>
      </c>
      <c r="D225" s="38">
        <f t="shared" si="24"/>
        <v>28030</v>
      </c>
      <c r="E225" s="46">
        <f t="shared" si="25"/>
        <v>3.0549216714504168</v>
      </c>
      <c r="F225" s="21">
        <f t="shared" si="26"/>
        <v>21300</v>
      </c>
      <c r="G225" s="46">
        <f t="shared" si="27"/>
        <v>1.2463147464582656</v>
      </c>
      <c r="H225" s="19">
        <f t="shared" si="28"/>
        <v>21173</v>
      </c>
      <c r="I225" s="47">
        <f t="shared" si="29"/>
        <v>1.0681526699106598</v>
      </c>
      <c r="J225" s="21">
        <f t="shared" si="30"/>
        <v>21592</v>
      </c>
      <c r="K225" s="46">
        <f t="shared" si="31"/>
        <v>2.5020364986810444</v>
      </c>
    </row>
    <row r="226" spans="3:11" x14ac:dyDescent="0.25">
      <c r="C226" s="16">
        <v>20.9</v>
      </c>
      <c r="D226" s="38">
        <f t="shared" si="24"/>
        <v>28130</v>
      </c>
      <c r="E226" s="46">
        <f t="shared" si="25"/>
        <v>3.0494868305132026</v>
      </c>
      <c r="F226" s="21">
        <f t="shared" si="26"/>
        <v>21400</v>
      </c>
      <c r="G226" s="46">
        <f t="shared" si="27"/>
        <v>1.2433993863334798</v>
      </c>
      <c r="H226" s="19">
        <f t="shared" si="28"/>
        <v>21273</v>
      </c>
      <c r="I226" s="47">
        <f t="shared" si="29"/>
        <v>1.0656391294589773</v>
      </c>
      <c r="J226" s="21">
        <f t="shared" si="30"/>
        <v>21692</v>
      </c>
      <c r="K226" s="46">
        <f t="shared" si="31"/>
        <v>2.4962626494320741</v>
      </c>
    </row>
    <row r="227" spans="3:11" x14ac:dyDescent="0.25">
      <c r="C227" s="16">
        <v>21</v>
      </c>
      <c r="D227" s="38">
        <f t="shared" si="24"/>
        <v>28230</v>
      </c>
      <c r="E227" s="46">
        <f t="shared" si="25"/>
        <v>3.0440808932175734</v>
      </c>
      <c r="F227" s="21">
        <f t="shared" si="26"/>
        <v>21500</v>
      </c>
      <c r="G227" s="46">
        <f t="shared" si="27"/>
        <v>1.2405043896550239</v>
      </c>
      <c r="H227" s="19">
        <f t="shared" si="28"/>
        <v>21373</v>
      </c>
      <c r="I227" s="47">
        <f t="shared" si="29"/>
        <v>1.0631432502370388</v>
      </c>
      <c r="J227" s="21">
        <f t="shared" si="30"/>
        <v>21792</v>
      </c>
      <c r="K227" s="46">
        <f t="shared" si="31"/>
        <v>2.4905285888217783</v>
      </c>
    </row>
    <row r="228" spans="3:11" x14ac:dyDescent="0.25">
      <c r="C228" s="16">
        <v>21.1</v>
      </c>
      <c r="D228" s="38">
        <f t="shared" si="24"/>
        <v>28330</v>
      </c>
      <c r="E228" s="46">
        <f t="shared" si="25"/>
        <v>3.0387036042756432</v>
      </c>
      <c r="F228" s="21">
        <f t="shared" si="26"/>
        <v>21600</v>
      </c>
      <c r="G228" s="46">
        <f t="shared" si="27"/>
        <v>1.237629520461015</v>
      </c>
      <c r="H228" s="19">
        <f t="shared" si="28"/>
        <v>21473</v>
      </c>
      <c r="I228" s="47">
        <f t="shared" si="29"/>
        <v>1.0606648263831544</v>
      </c>
      <c r="J228" s="21">
        <f t="shared" si="30"/>
        <v>21892</v>
      </c>
      <c r="K228" s="46">
        <f t="shared" si="31"/>
        <v>2.484833861955102</v>
      </c>
    </row>
    <row r="229" spans="3:11" x14ac:dyDescent="0.25">
      <c r="C229" s="16">
        <v>21.2</v>
      </c>
      <c r="D229" s="38">
        <f t="shared" si="24"/>
        <v>28430</v>
      </c>
      <c r="E229" s="46">
        <f t="shared" si="25"/>
        <v>3.0333547115451327</v>
      </c>
      <c r="F229" s="21">
        <f t="shared" si="26"/>
        <v>21700</v>
      </c>
      <c r="G229" s="46">
        <f t="shared" si="27"/>
        <v>1.2347745465998121</v>
      </c>
      <c r="H229" s="19">
        <f t="shared" si="28"/>
        <v>21573</v>
      </c>
      <c r="I229" s="47">
        <f t="shared" si="29"/>
        <v>1.0582036553794201</v>
      </c>
      <c r="J229" s="21">
        <f t="shared" si="30"/>
        <v>21992</v>
      </c>
      <c r="K229" s="46">
        <f t="shared" si="31"/>
        <v>2.4791780211848562</v>
      </c>
    </row>
    <row r="230" spans="3:11" x14ac:dyDescent="0.25">
      <c r="C230" s="16">
        <v>21.3</v>
      </c>
      <c r="D230" s="38">
        <f t="shared" si="24"/>
        <v>28530</v>
      </c>
      <c r="E230" s="46">
        <f t="shared" si="25"/>
        <v>3.0280339659797129</v>
      </c>
      <c r="F230" s="21">
        <f t="shared" si="26"/>
        <v>21800</v>
      </c>
      <c r="G230" s="46">
        <f t="shared" si="27"/>
        <v>1.2319392396512732</v>
      </c>
      <c r="H230" s="19">
        <f t="shared" si="28"/>
        <v>21673</v>
      </c>
      <c r="I230" s="47">
        <f t="shared" si="29"/>
        <v>1.0557595379822087</v>
      </c>
      <c r="J230" s="21">
        <f t="shared" si="30"/>
        <v>22092</v>
      </c>
      <c r="K230" s="46">
        <f t="shared" si="31"/>
        <v>2.4735606259639176</v>
      </c>
    </row>
    <row r="231" spans="3:11" x14ac:dyDescent="0.25">
      <c r="C231" s="16">
        <v>21.4</v>
      </c>
      <c r="D231" s="38">
        <f t="shared" si="24"/>
        <v>28630</v>
      </c>
      <c r="E231" s="46">
        <f t="shared" si="25"/>
        <v>3.022741121580296</v>
      </c>
      <c r="F231" s="21">
        <f t="shared" si="26"/>
        <v>21900</v>
      </c>
      <c r="G231" s="46">
        <f t="shared" si="27"/>
        <v>1.229123374849993</v>
      </c>
      <c r="H231" s="19">
        <f t="shared" si="28"/>
        <v>21773</v>
      </c>
      <c r="I231" s="47">
        <f t="shared" si="29"/>
        <v>1.0533322781544203</v>
      </c>
      <c r="J231" s="21">
        <f t="shared" si="30"/>
        <v>22192</v>
      </c>
      <c r="K231" s="46">
        <f t="shared" si="31"/>
        <v>2.4679812427010908</v>
      </c>
    </row>
    <row r="232" spans="3:11" x14ac:dyDescent="0.25">
      <c r="C232" s="16">
        <v>21.5</v>
      </c>
      <c r="D232" s="38">
        <f t="shared" si="24"/>
        <v>28730</v>
      </c>
      <c r="E232" s="46">
        <f t="shared" si="25"/>
        <v>3.0174759353472691</v>
      </c>
      <c r="F232" s="21">
        <f t="shared" si="26"/>
        <v>22000</v>
      </c>
      <c r="G232" s="46">
        <f t="shared" si="27"/>
        <v>1.2263267310104622</v>
      </c>
      <c r="H232" s="19">
        <f t="shared" si="28"/>
        <v>21873</v>
      </c>
      <c r="I232" s="47">
        <f t="shared" si="29"/>
        <v>1.050921682999437</v>
      </c>
      <c r="J232" s="21">
        <f t="shared" si="30"/>
        <v>22292</v>
      </c>
      <c r="K232" s="46">
        <f t="shared" si="31"/>
        <v>2.4624394446205353</v>
      </c>
    </row>
    <row r="233" spans="3:11" x14ac:dyDescent="0.25">
      <c r="C233" s="16">
        <v>21.6</v>
      </c>
      <c r="D233" s="38">
        <f t="shared" si="24"/>
        <v>28830</v>
      </c>
      <c r="E233" s="46">
        <f t="shared" si="25"/>
        <v>3.0122381672336327</v>
      </c>
      <c r="F233" s="21">
        <f t="shared" si="26"/>
        <v>22100</v>
      </c>
      <c r="G233" s="46">
        <f t="shared" si="27"/>
        <v>1.2235490904540893</v>
      </c>
      <c r="H233" s="19">
        <f t="shared" si="28"/>
        <v>21973</v>
      </c>
      <c r="I233" s="47">
        <f t="shared" si="29"/>
        <v>1.0485275626967339</v>
      </c>
      <c r="J233" s="21">
        <f t="shared" si="30"/>
        <v>22392</v>
      </c>
      <c r="K233" s="46">
        <f t="shared" si="31"/>
        <v>2.456934811624647</v>
      </c>
    </row>
    <row r="234" spans="3:11" x14ac:dyDescent="0.25">
      <c r="C234" s="16">
        <v>21.7</v>
      </c>
      <c r="D234" s="38">
        <f t="shared" si="24"/>
        <v>28930</v>
      </c>
      <c r="E234" s="46">
        <f t="shared" si="25"/>
        <v>3.0070275800990367</v>
      </c>
      <c r="F234" s="21">
        <f t="shared" si="26"/>
        <v>22200</v>
      </c>
      <c r="G234" s="46">
        <f t="shared" si="27"/>
        <v>1.2207902389380352</v>
      </c>
      <c r="H234" s="19">
        <f t="shared" si="28"/>
        <v>22073</v>
      </c>
      <c r="I234" s="47">
        <f t="shared" si="29"/>
        <v>1.0461497304390948</v>
      </c>
      <c r="J234" s="21">
        <f t="shared" si="30"/>
        <v>22492</v>
      </c>
      <c r="K234" s="46">
        <f t="shared" si="31"/>
        <v>2.4514669301602967</v>
      </c>
    </row>
    <row r="235" spans="3:11" x14ac:dyDescent="0.25">
      <c r="C235" s="16">
        <v>21.8</v>
      </c>
      <c r="D235" s="38">
        <f t="shared" si="24"/>
        <v>29030</v>
      </c>
      <c r="E235" s="46">
        <f t="shared" si="25"/>
        <v>3.0018439396646794</v>
      </c>
      <c r="F235" s="21">
        <f t="shared" si="26"/>
        <v>22300</v>
      </c>
      <c r="G235" s="46">
        <f t="shared" si="27"/>
        <v>1.218049965585803</v>
      </c>
      <c r="H235" s="19">
        <f t="shared" si="28"/>
        <v>22173</v>
      </c>
      <c r="I235" s="47">
        <f t="shared" si="29"/>
        <v>1.0437880023713888</v>
      </c>
      <c r="J235" s="21">
        <f t="shared" si="30"/>
        <v>22592</v>
      </c>
      <c r="K235" s="46">
        <f t="shared" si="31"/>
        <v>2.4460353930883278</v>
      </c>
    </row>
    <row r="236" spans="3:11" x14ac:dyDescent="0.25">
      <c r="C236" s="16">
        <v>21.9</v>
      </c>
      <c r="D236" s="38">
        <f t="shared" si="24"/>
        <v>29130</v>
      </c>
      <c r="E236" s="46">
        <f t="shared" si="25"/>
        <v>2.9966870144690709</v>
      </c>
      <c r="F236" s="21">
        <f t="shared" si="26"/>
        <v>22400</v>
      </c>
      <c r="G236" s="46">
        <f t="shared" si="27"/>
        <v>1.2153280628195355</v>
      </c>
      <c r="H236" s="19">
        <f t="shared" si="28"/>
        <v>22273</v>
      </c>
      <c r="I236" s="47">
        <f t="shared" si="29"/>
        <v>1.0414421975308592</v>
      </c>
      <c r="J236" s="21">
        <f t="shared" si="30"/>
        <v>22692</v>
      </c>
      <c r="K236" s="46">
        <f t="shared" si="31"/>
        <v>2.440639799556223</v>
      </c>
    </row>
    <row r="237" spans="3:11" x14ac:dyDescent="0.25">
      <c r="C237" s="16">
        <v>22</v>
      </c>
      <c r="D237" s="38">
        <f t="shared" si="24"/>
        <v>29230</v>
      </c>
      <c r="E237" s="46">
        <f t="shared" si="25"/>
        <v>2.991556575824617</v>
      </c>
      <c r="F237" s="21">
        <f t="shared" si="26"/>
        <v>22500</v>
      </c>
      <c r="G237" s="46">
        <f t="shared" si="27"/>
        <v>1.212624326293968</v>
      </c>
      <c r="H237" s="19">
        <f t="shared" si="28"/>
        <v>22373</v>
      </c>
      <c r="I237" s="47">
        <f t="shared" si="29"/>
        <v>1.0391121377888819</v>
      </c>
      <c r="J237" s="21">
        <f t="shared" si="30"/>
        <v>22792</v>
      </c>
      <c r="K237" s="46">
        <f t="shared" si="31"/>
        <v>2.4352797548738416</v>
      </c>
    </row>
    <row r="238" spans="3:11" x14ac:dyDescent="0.25">
      <c r="C238" s="16">
        <v>22.1</v>
      </c>
      <c r="D238" s="38">
        <f t="shared" si="24"/>
        <v>29330</v>
      </c>
      <c r="E238" s="46">
        <f t="shared" si="25"/>
        <v>2.9864523977750284</v>
      </c>
      <c r="F238" s="21">
        <f t="shared" si="26"/>
        <v>22600</v>
      </c>
      <c r="G238" s="46">
        <f t="shared" si="27"/>
        <v>1.2099385548319908</v>
      </c>
      <c r="H238" s="19">
        <f t="shared" si="28"/>
        <v>22473</v>
      </c>
      <c r="I238" s="47">
        <f t="shared" si="29"/>
        <v>1.0367976477941525</v>
      </c>
      <c r="J238" s="21">
        <f t="shared" si="30"/>
        <v>22892</v>
      </c>
      <c r="K238" s="46">
        <f t="shared" si="31"/>
        <v>2.4299548703921565</v>
      </c>
    </row>
    <row r="239" spans="3:11" x14ac:dyDescent="0.25">
      <c r="C239" s="16">
        <v>22.2</v>
      </c>
      <c r="D239" s="38">
        <f t="shared" si="24"/>
        <v>29430</v>
      </c>
      <c r="E239" s="46">
        <f t="shared" si="25"/>
        <v>2.9813742570535187</v>
      </c>
      <c r="F239" s="21">
        <f t="shared" si="26"/>
        <v>22700</v>
      </c>
      <c r="G239" s="46">
        <f t="shared" si="27"/>
        <v>1.207270550361776</v>
      </c>
      <c r="H239" s="19">
        <f t="shared" si="28"/>
        <v>22573</v>
      </c>
      <c r="I239" s="47">
        <f t="shared" si="29"/>
        <v>1.0344985549172558</v>
      </c>
      <c r="J239" s="21">
        <f t="shared" si="30"/>
        <v>22992</v>
      </c>
      <c r="K239" s="46">
        <f t="shared" si="31"/>
        <v>2.4246647633848801</v>
      </c>
    </row>
    <row r="240" spans="3:11" x14ac:dyDescent="0.25">
      <c r="C240" s="16">
        <v>22.3</v>
      </c>
      <c r="D240" s="38">
        <f t="shared" si="24"/>
        <v>29530</v>
      </c>
      <c r="E240" s="46">
        <f t="shared" si="25"/>
        <v>2.9763219330417874</v>
      </c>
      <c r="F240" s="21">
        <f t="shared" si="26"/>
        <v>22800</v>
      </c>
      <c r="G240" s="46">
        <f t="shared" si="27"/>
        <v>1.2046201178554201</v>
      </c>
      <c r="H240" s="19">
        <f t="shared" si="28"/>
        <v>22673</v>
      </c>
      <c r="I240" s="47">
        <f t="shared" si="29"/>
        <v>1.032214689196586</v>
      </c>
      <c r="J240" s="21">
        <f t="shared" si="30"/>
        <v>23092</v>
      </c>
      <c r="K240" s="46">
        <f t="shared" si="31"/>
        <v>2.4194090569329272</v>
      </c>
    </row>
    <row r="241" spans="3:11" x14ac:dyDescent="0.25">
      <c r="C241" s="16">
        <v>22.4</v>
      </c>
      <c r="D241" s="38">
        <f t="shared" si="24"/>
        <v>29630</v>
      </c>
      <c r="E241" s="46">
        <f t="shared" si="25"/>
        <v>2.9712952077297605</v>
      </c>
      <c r="F241" s="21">
        <f t="shared" si="26"/>
        <v>22900</v>
      </c>
      <c r="G241" s="46">
        <f t="shared" si="27"/>
        <v>1.2019870652690641</v>
      </c>
      <c r="H241" s="19">
        <f t="shared" si="28"/>
        <v>22773</v>
      </c>
      <c r="I241" s="47">
        <f t="shared" si="29"/>
        <v>1.0299458832855699</v>
      </c>
      <c r="J241" s="21">
        <f t="shared" si="30"/>
        <v>23192</v>
      </c>
      <c r="K241" s="46">
        <f t="shared" si="31"/>
        <v>2.4141873798116102</v>
      </c>
    </row>
    <row r="242" spans="3:11" x14ac:dyDescent="0.25">
      <c r="C242" s="16">
        <v>22.5</v>
      </c>
      <c r="D242" s="38">
        <f t="shared" si="24"/>
        <v>29730</v>
      </c>
      <c r="E242" s="46">
        <f t="shared" si="25"/>
        <v>2.96629386567608</v>
      </c>
      <c r="F242" s="21">
        <f t="shared" si="26"/>
        <v>23000</v>
      </c>
      <c r="G242" s="46">
        <f t="shared" si="27"/>
        <v>1.1993712034844459</v>
      </c>
      <c r="H242" s="19">
        <f t="shared" si="28"/>
        <v>22873</v>
      </c>
      <c r="I242" s="47">
        <f t="shared" si="29"/>
        <v>1.0276919724011633</v>
      </c>
      <c r="J242" s="21">
        <f t="shared" si="30"/>
        <v>23292</v>
      </c>
      <c r="K242" s="46">
        <f t="shared" si="31"/>
        <v>2.4089993663805074</v>
      </c>
    </row>
    <row r="243" spans="3:11" x14ac:dyDescent="0.25">
      <c r="C243" s="16">
        <v>22.6</v>
      </c>
      <c r="D243" s="38">
        <f t="shared" si="24"/>
        <v>29830</v>
      </c>
      <c r="E243" s="46">
        <f t="shared" si="25"/>
        <v>2.96131769396932</v>
      </c>
      <c r="F243" s="21">
        <f t="shared" si="26"/>
        <v>23100</v>
      </c>
      <c r="G243" s="46">
        <f t="shared" si="27"/>
        <v>1.1967723462518463</v>
      </c>
      <c r="H243" s="19">
        <f t="shared" si="28"/>
        <v>22973</v>
      </c>
      <c r="I243" s="47">
        <f t="shared" si="29"/>
        <v>1.0254527942735812</v>
      </c>
      <c r="J243" s="21">
        <f t="shared" si="30"/>
        <v>23392</v>
      </c>
      <c r="K243" s="46">
        <f t="shared" si="31"/>
        <v>2.4038446564759197</v>
      </c>
    </row>
    <row r="244" spans="3:11" x14ac:dyDescent="0.25">
      <c r="C244" s="16">
        <v>22.7</v>
      </c>
      <c r="D244" s="38">
        <f t="shared" si="24"/>
        <v>29930</v>
      </c>
      <c r="E244" s="46">
        <f t="shared" si="25"/>
        <v>2.9563664821899169</v>
      </c>
      <c r="F244" s="21">
        <f t="shared" si="26"/>
        <v>23200</v>
      </c>
      <c r="G244" s="46">
        <f t="shared" si="27"/>
        <v>1.1941903101343889</v>
      </c>
      <c r="H244" s="19">
        <f t="shared" si="28"/>
        <v>23073</v>
      </c>
      <c r="I244" s="47">
        <f t="shared" si="29"/>
        <v>1.0232281890972279</v>
      </c>
      <c r="J244" s="21">
        <f t="shared" si="30"/>
        <v>23492</v>
      </c>
      <c r="K244" s="46">
        <f t="shared" si="31"/>
        <v>2.3987228953058493</v>
      </c>
    </row>
    <row r="245" spans="3:11" x14ac:dyDescent="0.25">
      <c r="C245" s="16">
        <v>22.8</v>
      </c>
      <c r="D245" s="38">
        <f t="shared" si="24"/>
        <v>30030</v>
      </c>
      <c r="E245" s="46">
        <f t="shared" si="25"/>
        <v>2.9514400223727995</v>
      </c>
      <c r="F245" s="21">
        <f t="shared" si="26"/>
        <v>23300</v>
      </c>
      <c r="G245" s="46">
        <f t="shared" si="27"/>
        <v>1.1916249144536564</v>
      </c>
      <c r="H245" s="19">
        <f t="shared" si="28"/>
        <v>23173</v>
      </c>
      <c r="I245" s="47">
        <f t="shared" si="29"/>
        <v>1.0210179994827924</v>
      </c>
      <c r="J245" s="21">
        <f t="shared" si="30"/>
        <v>23592</v>
      </c>
      <c r="K245" s="46">
        <f t="shared" si="31"/>
        <v>2.393633733347432</v>
      </c>
    </row>
    <row r="246" spans="3:11" x14ac:dyDescent="0.25">
      <c r="C246" s="16">
        <v>22.9</v>
      </c>
      <c r="D246" s="38">
        <f t="shared" si="24"/>
        <v>30130</v>
      </c>
      <c r="E246" s="46">
        <f t="shared" si="25"/>
        <v>2.9465381089706968</v>
      </c>
      <c r="F246" s="21">
        <f t="shared" si="26"/>
        <v>23400</v>
      </c>
      <c r="G246" s="46">
        <f t="shared" si="27"/>
        <v>1.1890759812365859</v>
      </c>
      <c r="H246" s="19">
        <f t="shared" si="28"/>
        <v>23273</v>
      </c>
      <c r="I246" s="47">
        <f t="shared" si="29"/>
        <v>1.0188220704104769</v>
      </c>
      <c r="J246" s="21">
        <f t="shared" si="30"/>
        <v>23692</v>
      </c>
      <c r="K246" s="46">
        <f t="shared" si="31"/>
        <v>2.3885768262467457</v>
      </c>
    </row>
    <row r="247" spans="3:11" x14ac:dyDescent="0.25">
      <c r="C247" s="16">
        <v>23</v>
      </c>
      <c r="D247" s="38">
        <f t="shared" si="24"/>
        <v>30230</v>
      </c>
      <c r="E247" s="46">
        <f t="shared" si="25"/>
        <v>2.9416605388181192</v>
      </c>
      <c r="F247" s="21">
        <f t="shared" si="26"/>
        <v>23500</v>
      </c>
      <c r="G247" s="46">
        <f t="shared" si="27"/>
        <v>1.186543335163609</v>
      </c>
      <c r="H247" s="19">
        <f t="shared" si="28"/>
        <v>23373</v>
      </c>
      <c r="I247" s="47">
        <f t="shared" si="29"/>
        <v>1.016640249184328</v>
      </c>
      <c r="J247" s="21">
        <f t="shared" si="30"/>
        <v>23792</v>
      </c>
      <c r="K247" s="46">
        <f t="shared" si="31"/>
        <v>2.3835518347209472</v>
      </c>
    </row>
    <row r="248" spans="3:11" x14ac:dyDescent="0.25">
      <c r="C248" s="16">
        <v>23.1</v>
      </c>
      <c r="D248" s="38">
        <f t="shared" si="24"/>
        <v>30330</v>
      </c>
      <c r="E248" s="46">
        <f t="shared" si="25"/>
        <v>2.9368071110959928</v>
      </c>
      <c r="F248" s="21">
        <f t="shared" si="26"/>
        <v>23600</v>
      </c>
      <c r="G248" s="46">
        <f t="shared" si="27"/>
        <v>1.1840268035180017</v>
      </c>
      <c r="H248" s="19">
        <f t="shared" si="28"/>
        <v>23473</v>
      </c>
      <c r="I248" s="47">
        <f t="shared" si="29"/>
        <v>1.0144723853876387</v>
      </c>
      <c r="J248" s="21">
        <f t="shared" si="30"/>
        <v>23892</v>
      </c>
      <c r="K248" s="46">
        <f t="shared" si="31"/>
        <v>2.3785584244626548</v>
      </c>
    </row>
    <row r="249" spans="3:11" x14ac:dyDescent="0.25">
      <c r="C249" s="16">
        <v>23.2</v>
      </c>
      <c r="D249" s="38">
        <f t="shared" si="24"/>
        <v>30430</v>
      </c>
      <c r="E249" s="46">
        <f t="shared" si="25"/>
        <v>2.9319776272969267</v>
      </c>
      <c r="F249" s="21">
        <f t="shared" si="26"/>
        <v>23700</v>
      </c>
      <c r="G249" s="46">
        <f t="shared" si="27"/>
        <v>1.1815262161364115</v>
      </c>
      <c r="H249" s="19">
        <f t="shared" si="28"/>
        <v>23573</v>
      </c>
      <c r="I249" s="47">
        <f t="shared" si="29"/>
        <v>1.0123183308393917</v>
      </c>
      <c r="J249" s="21">
        <f t="shared" si="30"/>
        <v>23992</v>
      </c>
      <c r="K249" s="46">
        <f t="shared" si="31"/>
        <v>2.3735962660465328</v>
      </c>
    </row>
    <row r="250" spans="3:11" x14ac:dyDescent="0.25">
      <c r="C250" s="16">
        <v>23.3</v>
      </c>
      <c r="D250" s="38">
        <f t="shared" si="24"/>
        <v>30530</v>
      </c>
      <c r="E250" s="46">
        <f t="shared" si="25"/>
        <v>2.9271718911911164</v>
      </c>
      <c r="F250" s="21">
        <f t="shared" si="26"/>
        <v>23800</v>
      </c>
      <c r="G250" s="46">
        <f t="shared" si="27"/>
        <v>1.1790414053605272</v>
      </c>
      <c r="H250" s="19">
        <f t="shared" si="28"/>
        <v>23673</v>
      </c>
      <c r="I250" s="47">
        <f t="shared" si="29"/>
        <v>1.010177939551717</v>
      </c>
      <c r="J250" s="21">
        <f t="shared" si="30"/>
        <v>24092</v>
      </c>
      <c r="K250" s="46">
        <f t="shared" si="31"/>
        <v>2.3686650348380063</v>
      </c>
    </row>
    <row r="251" spans="3:11" x14ac:dyDescent="0.25">
      <c r="C251" s="16">
        <v>23.4</v>
      </c>
      <c r="D251" s="38">
        <f t="shared" si="24"/>
        <v>30630</v>
      </c>
      <c r="E251" s="46">
        <f t="shared" si="25"/>
        <v>2.922389708792855</v>
      </c>
      <c r="F251" s="21">
        <f t="shared" si="26"/>
        <v>23900</v>
      </c>
      <c r="G251" s="46">
        <f t="shared" si="27"/>
        <v>1.1765722059898642</v>
      </c>
      <c r="H251" s="19">
        <f t="shared" si="28"/>
        <v>23773</v>
      </c>
      <c r="I251" s="47">
        <f t="shared" si="29"/>
        <v>1.0080510676883323</v>
      </c>
      <c r="J251" s="21">
        <f t="shared" si="30"/>
        <v>24192</v>
      </c>
      <c r="K251" s="46">
        <f t="shared" si="31"/>
        <v>2.363764410904055</v>
      </c>
    </row>
    <row r="252" spans="3:11" x14ac:dyDescent="0.25">
      <c r="C252" s="16">
        <v>23.5</v>
      </c>
      <c r="D252" s="38">
        <f t="shared" si="24"/>
        <v>30730</v>
      </c>
      <c r="E252" s="46">
        <f t="shared" si="25"/>
        <v>2.9176308883276412</v>
      </c>
      <c r="F252" s="21">
        <f t="shared" si="26"/>
        <v>24000</v>
      </c>
      <c r="G252" s="46">
        <f t="shared" si="27"/>
        <v>1.1741184552356316</v>
      </c>
      <c r="H252" s="19">
        <f t="shared" si="28"/>
        <v>23873</v>
      </c>
      <c r="I252" s="47">
        <f t="shared" si="29"/>
        <v>1.0059375735239446</v>
      </c>
      <c r="J252" s="21">
        <f t="shared" si="30"/>
        <v>24292</v>
      </c>
      <c r="K252" s="46">
        <f t="shared" si="31"/>
        <v>2.3588940789260282</v>
      </c>
    </row>
    <row r="253" spans="3:11" x14ac:dyDescent="0.25">
      <c r="C253" s="16">
        <v>23.6</v>
      </c>
      <c r="D253" s="38">
        <f t="shared" si="24"/>
        <v>30830</v>
      </c>
      <c r="E253" s="46">
        <f t="shared" si="25"/>
        <v>2.9128952401998811</v>
      </c>
      <c r="F253" s="21">
        <f t="shared" si="26"/>
        <v>24100</v>
      </c>
      <c r="G253" s="46">
        <f t="shared" si="27"/>
        <v>1.1716799926756543</v>
      </c>
      <c r="H253" s="19">
        <f t="shared" si="28"/>
        <v>23973</v>
      </c>
      <c r="I253" s="47">
        <f t="shared" si="29"/>
        <v>1.0038373174045832</v>
      </c>
      <c r="J253" s="21">
        <f t="shared" si="30"/>
        <v>24392</v>
      </c>
      <c r="K253" s="46">
        <f t="shared" si="31"/>
        <v>2.3540537281144283</v>
      </c>
    </row>
    <row r="254" spans="3:11" x14ac:dyDescent="0.25">
      <c r="C254" s="16">
        <v>23.7</v>
      </c>
      <c r="D254" s="38">
        <f t="shared" si="24"/>
        <v>30930</v>
      </c>
      <c r="E254" s="46">
        <f t="shared" si="25"/>
        <v>2.9081825769611611</v>
      </c>
      <c r="F254" s="21">
        <f t="shared" si="26"/>
        <v>24200</v>
      </c>
      <c r="G254" s="46">
        <f t="shared" si="27"/>
        <v>1.1692566602103183</v>
      </c>
      <c r="H254" s="19">
        <f t="shared" si="28"/>
        <v>24073</v>
      </c>
      <c r="I254" s="47">
        <f t="shared" si="29"/>
        <v>1.0017501617088387</v>
      </c>
      <c r="J254" s="21">
        <f t="shared" si="30"/>
        <v>24492</v>
      </c>
      <c r="K254" s="46">
        <f t="shared" si="31"/>
        <v>2.3492430521256114</v>
      </c>
    </row>
    <row r="255" spans="3:11" x14ac:dyDescent="0.25">
      <c r="C255" s="16">
        <v>23.8</v>
      </c>
      <c r="D255" s="38">
        <f t="shared" si="24"/>
        <v>31030</v>
      </c>
      <c r="E255" s="46">
        <f t="shared" si="25"/>
        <v>2.9034927132790815</v>
      </c>
      <c r="F255" s="21">
        <f t="shared" si="26"/>
        <v>24300</v>
      </c>
      <c r="G255" s="46">
        <f t="shared" si="27"/>
        <v>1.1668483020195184</v>
      </c>
      <c r="H255" s="19">
        <f t="shared" si="28"/>
        <v>24173</v>
      </c>
      <c r="I255" s="47">
        <f t="shared" si="29"/>
        <v>0.99967597080998705</v>
      </c>
      <c r="J255" s="21">
        <f t="shared" si="30"/>
        <v>24592</v>
      </c>
      <c r="K255" s="46">
        <f t="shared" si="31"/>
        <v>2.3444617489803479</v>
      </c>
    </row>
    <row r="256" spans="3:11" x14ac:dyDescent="0.25">
      <c r="C256" s="16">
        <v>23.9</v>
      </c>
      <c r="D256" s="38">
        <f t="shared" si="24"/>
        <v>31130</v>
      </c>
      <c r="E256" s="46">
        <f t="shared" si="25"/>
        <v>2.8988254659066488</v>
      </c>
      <c r="F256" s="21">
        <f t="shared" si="26"/>
        <v>24400</v>
      </c>
      <c r="G256" s="46">
        <f t="shared" si="27"/>
        <v>1.1644547645205723</v>
      </c>
      <c r="H256" s="19">
        <f t="shared" si="28"/>
        <v>24273</v>
      </c>
      <c r="I256" s="47">
        <f t="shared" si="29"/>
        <v>0.99761461103897064</v>
      </c>
      <c r="J256" s="21">
        <f t="shared" si="30"/>
        <v>24692</v>
      </c>
      <c r="K256" s="46">
        <f t="shared" si="31"/>
        <v>2.3397095209842051</v>
      </c>
    </row>
    <row r="257" spans="3:11" x14ac:dyDescent="0.25">
      <c r="C257" s="16">
        <v>24</v>
      </c>
      <c r="D257" s="38">
        <f t="shared" si="24"/>
        <v>31230</v>
      </c>
      <c r="E257" s="46">
        <f t="shared" si="25"/>
        <v>2.8941806536521959</v>
      </c>
      <c r="F257" s="21">
        <f t="shared" si="26"/>
        <v>24500</v>
      </c>
      <c r="G257" s="46">
        <f t="shared" si="27"/>
        <v>1.1620758963270847</v>
      </c>
      <c r="H257" s="19">
        <f t="shared" si="28"/>
        <v>24373</v>
      </c>
      <c r="I257" s="47">
        <f t="shared" si="29"/>
        <v>0.9955659506482174</v>
      </c>
      <c r="J257" s="21">
        <f t="shared" si="30"/>
        <v>24792</v>
      </c>
      <c r="K257" s="46">
        <f t="shared" si="31"/>
        <v>2.3349860746496933</v>
      </c>
    </row>
    <row r="258" spans="3:11" x14ac:dyDescent="0.25">
      <c r="C258" s="16">
        <v>24.1</v>
      </c>
      <c r="D258" s="38">
        <f t="shared" si="24"/>
        <v>31330</v>
      </c>
      <c r="E258" s="46">
        <f t="shared" si="25"/>
        <v>2.8895580973498443</v>
      </c>
      <c r="F258" s="21">
        <f t="shared" si="26"/>
        <v>24600</v>
      </c>
      <c r="G258" s="46">
        <f t="shared" si="27"/>
        <v>1.1597115482087297</v>
      </c>
      <c r="H258" s="19">
        <f t="shared" si="28"/>
        <v>24473</v>
      </c>
      <c r="I258" s="47">
        <f t="shared" si="29"/>
        <v>0.99352985977627217</v>
      </c>
      <c r="J258" s="21">
        <f t="shared" si="30"/>
        <v>24892</v>
      </c>
      <c r="K258" s="46">
        <f t="shared" si="31"/>
        <v>2.3302911206201369</v>
      </c>
    </row>
    <row r="259" spans="3:11" x14ac:dyDescent="0.25">
      <c r="C259" s="16">
        <v>24.2</v>
      </c>
      <c r="D259" s="38">
        <f t="shared" si="24"/>
        <v>31430</v>
      </c>
      <c r="E259" s="46">
        <f t="shared" si="25"/>
        <v>2.8849576198304709</v>
      </c>
      <c r="F259" s="21">
        <f t="shared" si="26"/>
        <v>24700</v>
      </c>
      <c r="G259" s="46">
        <f t="shared" si="27"/>
        <v>1.1573615730519293</v>
      </c>
      <c r="H259" s="19">
        <f t="shared" si="28"/>
        <v>24573</v>
      </c>
      <c r="I259" s="47">
        <f t="shared" si="29"/>
        <v>0.99150621041322184</v>
      </c>
      <c r="J259" s="21">
        <f t="shared" si="30"/>
        <v>24992</v>
      </c>
      <c r="K259" s="46">
        <f t="shared" si="31"/>
        <v>2.3256243735952205</v>
      </c>
    </row>
    <row r="260" spans="3:11" x14ac:dyDescent="0.25">
      <c r="C260" s="16">
        <v>24.3</v>
      </c>
      <c r="D260" s="38">
        <f t="shared" si="24"/>
        <v>31530</v>
      </c>
      <c r="E260" s="46">
        <f t="shared" si="25"/>
        <v>2.8803790458931902</v>
      </c>
      <c r="F260" s="21">
        <f t="shared" si="26"/>
        <v>24800</v>
      </c>
      <c r="G260" s="46">
        <f t="shared" si="27"/>
        <v>1.1550258258214079</v>
      </c>
      <c r="H260" s="19">
        <f t="shared" si="28"/>
        <v>24673</v>
      </c>
      <c r="I260" s="47">
        <f t="shared" si="29"/>
        <v>0.9894948763668916</v>
      </c>
      <c r="J260" s="21">
        <f t="shared" si="30"/>
        <v>25092</v>
      </c>
      <c r="K260" s="46">
        <f t="shared" si="31"/>
        <v>2.3209855522581671</v>
      </c>
    </row>
    <row r="261" spans="3:11" x14ac:dyDescent="0.25">
      <c r="C261" s="16">
        <v>24.4</v>
      </c>
      <c r="D261" s="38">
        <f t="shared" si="24"/>
        <v>31630</v>
      </c>
      <c r="E261" s="46">
        <f t="shared" si="25"/>
        <v>2.8758222022773308</v>
      </c>
      <c r="F261" s="21">
        <f t="shared" si="26"/>
        <v>24900</v>
      </c>
      <c r="G261" s="46">
        <f t="shared" si="27"/>
        <v>1.1527041635225921</v>
      </c>
      <c r="H261" s="19">
        <f t="shared" si="28"/>
        <v>24773</v>
      </c>
      <c r="I261" s="47">
        <f t="shared" si="29"/>
        <v>0.98749573322979212</v>
      </c>
      <c r="J261" s="21">
        <f t="shared" si="30"/>
        <v>25192</v>
      </c>
      <c r="K261" s="46">
        <f t="shared" si="31"/>
        <v>2.3163743792045151</v>
      </c>
    </row>
    <row r="262" spans="3:11" x14ac:dyDescent="0.25">
      <c r="C262" s="16">
        <v>24.5</v>
      </c>
      <c r="D262" s="38">
        <f t="shared" si="24"/>
        <v>31730</v>
      </c>
      <c r="E262" s="46">
        <f t="shared" si="25"/>
        <v>2.8712869176348943</v>
      </c>
      <c r="F262" s="21">
        <f t="shared" si="26"/>
        <v>25000</v>
      </c>
      <c r="G262" s="46">
        <f t="shared" si="27"/>
        <v>1.1503964451648439</v>
      </c>
      <c r="H262" s="19">
        <f t="shared" si="28"/>
        <v>24873</v>
      </c>
      <c r="I262" s="47">
        <f t="shared" si="29"/>
        <v>0.98550865834679813</v>
      </c>
      <c r="J262" s="21">
        <f t="shared" si="30"/>
        <v>25292</v>
      </c>
      <c r="K262" s="46">
        <f t="shared" si="31"/>
        <v>2.3117905808724357</v>
      </c>
    </row>
    <row r="263" spans="3:11" x14ac:dyDescent="0.25">
      <c r="C263" s="16">
        <v>24.6</v>
      </c>
      <c r="D263" s="38">
        <f t="shared" si="24"/>
        <v>31830</v>
      </c>
      <c r="E263" s="46">
        <f t="shared" si="25"/>
        <v>2.8667730225034962</v>
      </c>
      <c r="F263" s="21">
        <f t="shared" si="26"/>
        <v>25100</v>
      </c>
      <c r="G263" s="46">
        <f t="shared" si="27"/>
        <v>1.1481025317254954</v>
      </c>
      <c r="H263" s="19">
        <f t="shared" si="28"/>
        <v>24973</v>
      </c>
      <c r="I263" s="47">
        <f t="shared" si="29"/>
        <v>0.98353353078354122</v>
      </c>
      <c r="J263" s="21">
        <f t="shared" si="30"/>
        <v>25392</v>
      </c>
      <c r="K263" s="46">
        <f t="shared" si="31"/>
        <v>2.3072338874745681</v>
      </c>
    </row>
    <row r="264" spans="3:11" x14ac:dyDescent="0.25">
      <c r="C264" s="16">
        <v>24.7</v>
      </c>
      <c r="D264" s="38">
        <f t="shared" si="24"/>
        <v>31930</v>
      </c>
      <c r="E264" s="46">
        <f t="shared" si="25"/>
        <v>2.8622803492797679</v>
      </c>
      <c r="F264" s="21">
        <f t="shared" si="26"/>
        <v>25200</v>
      </c>
      <c r="G264" s="46">
        <f t="shared" si="27"/>
        <v>1.1458222861146721</v>
      </c>
      <c r="H264" s="19">
        <f t="shared" si="28"/>
        <v>25073</v>
      </c>
      <c r="I264" s="47">
        <f t="shared" si="29"/>
        <v>0.98157023129549426</v>
      </c>
      <c r="J264" s="21">
        <f t="shared" si="30"/>
        <v>25492</v>
      </c>
      <c r="K264" s="46">
        <f t="shared" si="31"/>
        <v>2.3027040329313246</v>
      </c>
    </row>
    <row r="265" spans="3:11" x14ac:dyDescent="0.25">
      <c r="C265" s="16">
        <v>24.8</v>
      </c>
      <c r="D265" s="38">
        <f t="shared" si="24"/>
        <v>32030</v>
      </c>
      <c r="E265" s="46">
        <f t="shared" si="25"/>
        <v>2.8578087321932211</v>
      </c>
      <c r="F265" s="21">
        <f t="shared" si="26"/>
        <v>25300</v>
      </c>
      <c r="G265" s="46">
        <f t="shared" si="27"/>
        <v>1.143555573140882</v>
      </c>
      <c r="H265" s="19">
        <f t="shared" si="28"/>
        <v>25173</v>
      </c>
      <c r="I265" s="47">
        <f t="shared" si="29"/>
        <v>0.97961864229773399</v>
      </c>
      <c r="J265" s="21">
        <f t="shared" si="30"/>
        <v>25592</v>
      </c>
      <c r="K265" s="46">
        <f t="shared" si="31"/>
        <v>2.2982007548056296</v>
      </c>
    </row>
    <row r="266" spans="3:11" x14ac:dyDescent="0.25">
      <c r="C266" s="16">
        <v>24.9</v>
      </c>
      <c r="D266" s="38">
        <f t="shared" si="24"/>
        <v>32130</v>
      </c>
      <c r="E266" s="46">
        <f t="shared" si="25"/>
        <v>2.8533580072805549</v>
      </c>
      <c r="F266" s="21">
        <f t="shared" si="26"/>
        <v>25400</v>
      </c>
      <c r="G266" s="46">
        <f t="shared" si="27"/>
        <v>1.1413022594773481</v>
      </c>
      <c r="H266" s="19">
        <f t="shared" si="28"/>
        <v>25273</v>
      </c>
      <c r="I266" s="47">
        <f t="shared" si="29"/>
        <v>0.97767864783536063</v>
      </c>
      <c r="J266" s="21">
        <f t="shared" si="30"/>
        <v>25692</v>
      </c>
      <c r="K266" s="46">
        <f t="shared" si="31"/>
        <v>2.2937237942390598</v>
      </c>
    </row>
    <row r="267" spans="3:11" x14ac:dyDescent="0.25">
      <c r="C267" s="16">
        <v>25</v>
      </c>
      <c r="D267" s="38">
        <f t="shared" si="24"/>
        <v>32230</v>
      </c>
      <c r="E267" s="46">
        <f t="shared" si="25"/>
        <v>2.8489280123604042</v>
      </c>
      <c r="F267" s="21">
        <f t="shared" si="26"/>
        <v>25500</v>
      </c>
      <c r="G267" s="46">
        <f t="shared" si="27"/>
        <v>1.1390622136290707</v>
      </c>
      <c r="H267" s="19">
        <f t="shared" si="28"/>
        <v>25373</v>
      </c>
      <c r="I267" s="47">
        <f t="shared" si="29"/>
        <v>0.97575013355456108</v>
      </c>
      <c r="J267" s="21">
        <f t="shared" si="30"/>
        <v>25792</v>
      </c>
      <c r="K267" s="46">
        <f t="shared" si="31"/>
        <v>2.2892728958893431</v>
      </c>
    </row>
    <row r="268" spans="3:11" x14ac:dyDescent="0.25">
      <c r="C268" s="16">
        <v>25.1</v>
      </c>
      <c r="D268" s="38">
        <f t="shared" si="24"/>
        <v>32330</v>
      </c>
      <c r="E268" s="46">
        <f t="shared" si="25"/>
        <v>2.8445185870085199</v>
      </c>
      <c r="F268" s="21">
        <f t="shared" si="26"/>
        <v>25600</v>
      </c>
      <c r="G268" s="46">
        <f t="shared" si="27"/>
        <v>1.1368353059005949</v>
      </c>
      <c r="H268" s="19">
        <f t="shared" si="28"/>
        <v>25473</v>
      </c>
      <c r="I268" s="47">
        <f t="shared" si="29"/>
        <v>0.97383298667429596</v>
      </c>
      <c r="J268" s="21">
        <f t="shared" si="30"/>
        <v>25892</v>
      </c>
      <c r="K268" s="46">
        <f t="shared" si="31"/>
        <v>2.2848478078691925</v>
      </c>
    </row>
    <row r="269" spans="3:11" x14ac:dyDescent="0.25">
      <c r="C269" s="16">
        <v>25.2</v>
      </c>
      <c r="D269" s="38">
        <f t="shared" si="24"/>
        <v>32430</v>
      </c>
      <c r="E269" s="46">
        <f t="shared" si="25"/>
        <v>2.8401295725333644</v>
      </c>
      <c r="F269" s="21">
        <f t="shared" si="26"/>
        <v>25700</v>
      </c>
      <c r="G269" s="46">
        <f t="shared" si="27"/>
        <v>1.1346214083644721</v>
      </c>
      <c r="H269" s="19">
        <f t="shared" si="28"/>
        <v>25573</v>
      </c>
      <c r="I269" s="47">
        <f t="shared" si="29"/>
        <v>0.97192709595859728</v>
      </c>
      <c r="J269" s="21">
        <f t="shared" si="30"/>
        <v>25992</v>
      </c>
      <c r="K269" s="46">
        <f t="shared" si="31"/>
        <v>2.2804482816864278</v>
      </c>
    </row>
    <row r="270" spans="3:11" x14ac:dyDescent="0.25">
      <c r="C270" s="16">
        <v>25.3</v>
      </c>
      <c r="D270" s="38">
        <f t="shared" si="24"/>
        <v>32530</v>
      </c>
      <c r="E270" s="46">
        <f t="shared" si="25"/>
        <v>2.8357608119521283</v>
      </c>
      <c r="F270" s="21">
        <f t="shared" si="26"/>
        <v>25800</v>
      </c>
      <c r="G270" s="46">
        <f t="shared" si="27"/>
        <v>1.1324203948303915</v>
      </c>
      <c r="H270" s="19">
        <f t="shared" si="28"/>
        <v>25673</v>
      </c>
      <c r="I270" s="47">
        <f t="shared" si="29"/>
        <v>0.97003235168945912</v>
      </c>
      <c r="J270" s="21">
        <f t="shared" si="30"/>
        <v>26092</v>
      </c>
      <c r="K270" s="46">
        <f t="shared" si="31"/>
        <v>2.2760740721853687</v>
      </c>
    </row>
    <row r="271" spans="3:11" x14ac:dyDescent="0.25">
      <c r="C271" s="16">
        <v>25.4</v>
      </c>
      <c r="D271" s="38">
        <f t="shared" si="24"/>
        <v>32630</v>
      </c>
      <c r="E271" s="46">
        <f t="shared" si="25"/>
        <v>2.8314121499671439</v>
      </c>
      <c r="F271" s="21">
        <f t="shared" si="26"/>
        <v>25900</v>
      </c>
      <c r="G271" s="46">
        <f t="shared" si="27"/>
        <v>1.1302321408149687</v>
      </c>
      <c r="H271" s="19">
        <f t="shared" si="28"/>
        <v>25773</v>
      </c>
      <c r="I271" s="47">
        <f t="shared" si="29"/>
        <v>0.96814864564030856</v>
      </c>
      <c r="J271" s="21">
        <f t="shared" si="30"/>
        <v>26192</v>
      </c>
      <c r="K271" s="46">
        <f t="shared" si="31"/>
        <v>2.2717249374894544</v>
      </c>
    </row>
    <row r="272" spans="3:11" x14ac:dyDescent="0.25">
      <c r="C272" s="16">
        <v>25.5</v>
      </c>
      <c r="D272" s="38">
        <f t="shared" si="24"/>
        <v>32730</v>
      </c>
      <c r="E272" s="46">
        <f t="shared" si="25"/>
        <v>2.8270834329426995</v>
      </c>
      <c r="F272" s="21">
        <f t="shared" si="26"/>
        <v>26000</v>
      </c>
      <c r="G272" s="46">
        <f t="shared" si="27"/>
        <v>1.1280565235121753</v>
      </c>
      <c r="H272" s="19">
        <f t="shared" si="28"/>
        <v>25873</v>
      </c>
      <c r="I272" s="47">
        <f t="shared" si="29"/>
        <v>0.96627587105004031</v>
      </c>
      <c r="J272" s="21">
        <f t="shared" si="30"/>
        <v>26292</v>
      </c>
      <c r="K272" s="46">
        <f t="shared" si="31"/>
        <v>2.2674006389450665</v>
      </c>
    </row>
    <row r="273" spans="3:11" x14ac:dyDescent="0.25">
      <c r="C273" s="16">
        <v>25.6</v>
      </c>
      <c r="D273" s="38">
        <f t="shared" si="24"/>
        <v>32830</v>
      </c>
      <c r="E273" s="46">
        <f t="shared" si="25"/>
        <v>2.822774508882242</v>
      </c>
      <c r="F273" s="21">
        <f t="shared" si="26"/>
        <v>26100</v>
      </c>
      <c r="G273" s="46">
        <f t="shared" si="27"/>
        <v>1.1258934217643903</v>
      </c>
      <c r="H273" s="19">
        <f t="shared" si="28"/>
        <v>25973</v>
      </c>
      <c r="I273" s="47">
        <f t="shared" si="29"/>
        <v>0.96441392259760217</v>
      </c>
      <c r="J273" s="21">
        <f t="shared" si="30"/>
        <v>26392</v>
      </c>
      <c r="K273" s="46">
        <f t="shared" si="31"/>
        <v>2.263100941066523</v>
      </c>
    </row>
    <row r="274" spans="3:11" x14ac:dyDescent="0.25">
      <c r="C274" s="16">
        <v>25.7</v>
      </c>
      <c r="D274" s="38">
        <f t="shared" ref="D274:D337" si="32">C274*1000+$E$14</f>
        <v>32930</v>
      </c>
      <c r="E274" s="46">
        <f t="shared" ref="E274:E337" si="33">SQRT(2*$E$15/D274)/1000</f>
        <v>2.8184852274059606</v>
      </c>
      <c r="F274" s="21">
        <f t="shared" ref="F274:F337" si="34">C274*1000+$G$14</f>
        <v>26200</v>
      </c>
      <c r="G274" s="46">
        <f t="shared" ref="G274:G337" si="35">SQRT(2*$G$15/F274)/1000</f>
        <v>1.1237427160340612</v>
      </c>
      <c r="H274" s="19">
        <f t="shared" ref="H274:H337" si="36">C274*1000+$I$14</f>
        <v>26073</v>
      </c>
      <c r="I274" s="47">
        <f t="shared" ref="I274:I337" si="37">SQRT(2*$I$15/H274)/1000</f>
        <v>0.96256269637711611</v>
      </c>
      <c r="J274" s="21">
        <f t="shared" ref="J274:J337" si="38">C274*1000+$K$14</f>
        <v>26492</v>
      </c>
      <c r="K274" s="46">
        <f t="shared" ref="K274:K337" si="39">SQRT(2*$K$15/J274)/1000</f>
        <v>2.2588256114822163</v>
      </c>
    </row>
    <row r="275" spans="3:11" x14ac:dyDescent="0.25">
      <c r="C275" s="16">
        <v>25.8</v>
      </c>
      <c r="D275" s="38">
        <f t="shared" si="32"/>
        <v>33030</v>
      </c>
      <c r="E275" s="46">
        <f t="shared" si="33"/>
        <v>2.8142154397287427</v>
      </c>
      <c r="F275" s="21">
        <f t="shared" si="34"/>
        <v>26300</v>
      </c>
      <c r="G275" s="46">
        <f t="shared" si="35"/>
        <v>1.1216042883759567</v>
      </c>
      <c r="H275" s="19">
        <f t="shared" si="36"/>
        <v>26173</v>
      </c>
      <c r="I275" s="47">
        <f t="shared" si="37"/>
        <v>0.96072208987352437</v>
      </c>
      <c r="J275" s="21">
        <f t="shared" si="38"/>
        <v>26592</v>
      </c>
      <c r="K275" s="46">
        <f t="shared" si="39"/>
        <v>2.2545744208818674</v>
      </c>
    </row>
    <row r="276" spans="3:11" x14ac:dyDescent="0.25">
      <c r="C276" s="16">
        <v>25.9</v>
      </c>
      <c r="D276" s="38">
        <f t="shared" si="32"/>
        <v>33130</v>
      </c>
      <c r="E276" s="46">
        <f t="shared" si="33"/>
        <v>2.8099649986384976</v>
      </c>
      <c r="F276" s="21">
        <f t="shared" si="34"/>
        <v>26400</v>
      </c>
      <c r="G276" s="46">
        <f t="shared" si="35"/>
        <v>1.1194780224100005</v>
      </c>
      <c r="H276" s="19">
        <f t="shared" si="36"/>
        <v>26273</v>
      </c>
      <c r="I276" s="47">
        <f t="shared" si="37"/>
        <v>0.95889200193874446</v>
      </c>
      <c r="J276" s="21">
        <f t="shared" si="38"/>
        <v>26692</v>
      </c>
      <c r="K276" s="46">
        <f t="shared" si="39"/>
        <v>2.2503471429648636</v>
      </c>
    </row>
    <row r="277" spans="3:11" x14ac:dyDescent="0.25">
      <c r="C277" s="16">
        <v>26</v>
      </c>
      <c r="D277" s="38">
        <f t="shared" si="32"/>
        <v>33230</v>
      </c>
      <c r="E277" s="46">
        <f t="shared" si="33"/>
        <v>2.8057337584748367</v>
      </c>
      <c r="F277" s="21">
        <f t="shared" si="34"/>
        <v>26500</v>
      </c>
      <c r="G277" s="46">
        <f t="shared" si="35"/>
        <v>1.1173638032946667</v>
      </c>
      <c r="H277" s="19">
        <f t="shared" si="36"/>
        <v>26373</v>
      </c>
      <c r="I277" s="47">
        <f t="shared" si="37"/>
        <v>0.95707233276832249</v>
      </c>
      <c r="J277" s="21">
        <f t="shared" si="38"/>
        <v>26792</v>
      </c>
      <c r="K277" s="46">
        <f t="shared" si="39"/>
        <v>2.2461435543896626</v>
      </c>
    </row>
    <row r="278" spans="3:11" x14ac:dyDescent="0.25">
      <c r="C278" s="16">
        <v>26.1</v>
      </c>
      <c r="D278" s="38">
        <f t="shared" si="32"/>
        <v>33330</v>
      </c>
      <c r="E278" s="46">
        <f t="shared" si="33"/>
        <v>2.8015215751081115</v>
      </c>
      <c r="F278" s="21">
        <f t="shared" si="34"/>
        <v>26600</v>
      </c>
      <c r="G278" s="46">
        <f t="shared" si="35"/>
        <v>1.1152615177009277</v>
      </c>
      <c r="H278" s="19">
        <f t="shared" si="36"/>
        <v>26473</v>
      </c>
      <c r="I278" s="47">
        <f t="shared" si="37"/>
        <v>0.95526298387857156</v>
      </c>
      <c r="J278" s="21">
        <f t="shared" si="38"/>
        <v>26892</v>
      </c>
      <c r="K278" s="46">
        <f t="shared" si="39"/>
        <v>2.241963434724231</v>
      </c>
    </row>
    <row r="279" spans="3:11" x14ac:dyDescent="0.25">
      <c r="C279" s="16">
        <v>26.2</v>
      </c>
      <c r="D279" s="38">
        <f t="shared" si="32"/>
        <v>33430</v>
      </c>
      <c r="E279" s="46">
        <f t="shared" si="33"/>
        <v>2.7973283059187883</v>
      </c>
      <c r="F279" s="21">
        <f t="shared" si="34"/>
        <v>26700</v>
      </c>
      <c r="G279" s="46">
        <f t="shared" si="35"/>
        <v>1.1131710537867394</v>
      </c>
      <c r="H279" s="19">
        <f t="shared" si="36"/>
        <v>26573</v>
      </c>
      <c r="I279" s="47">
        <f t="shared" si="37"/>
        <v>0.95346385808418466</v>
      </c>
      <c r="J279" s="21">
        <f t="shared" si="38"/>
        <v>26992</v>
      </c>
      <c r="K279" s="46">
        <f t="shared" si="39"/>
        <v>2.2378065663974889</v>
      </c>
    </row>
    <row r="280" spans="3:11" x14ac:dyDescent="0.25">
      <c r="C280" s="16">
        <v>26.3</v>
      </c>
      <c r="D280" s="38">
        <f t="shared" si="32"/>
        <v>33530</v>
      </c>
      <c r="E280" s="46">
        <f t="shared" si="33"/>
        <v>2.7931538097771709</v>
      </c>
      <c r="F280" s="21">
        <f t="shared" si="34"/>
        <v>26800</v>
      </c>
      <c r="G280" s="46">
        <f t="shared" si="35"/>
        <v>1.1110923011720477</v>
      </c>
      <c r="H280" s="19">
        <f t="shared" si="36"/>
        <v>26673</v>
      </c>
      <c r="I280" s="47">
        <f t="shared" si="37"/>
        <v>0.95167485947630892</v>
      </c>
      <c r="J280" s="21">
        <f t="shared" si="38"/>
        <v>27092</v>
      </c>
      <c r="K280" s="46">
        <f t="shared" si="39"/>
        <v>2.2336727346517509</v>
      </c>
    </row>
    <row r="281" spans="3:11" x14ac:dyDescent="0.25">
      <c r="C281" s="16">
        <v>26.4</v>
      </c>
      <c r="D281" s="38">
        <f t="shared" si="32"/>
        <v>33630</v>
      </c>
      <c r="E281" s="46">
        <f t="shared" si="33"/>
        <v>2.7889979470234452</v>
      </c>
      <c r="F281" s="21">
        <f t="shared" si="34"/>
        <v>26900</v>
      </c>
      <c r="G281" s="46">
        <f t="shared" si="35"/>
        <v>1.1090251509143114</v>
      </c>
      <c r="H281" s="19">
        <f t="shared" si="36"/>
        <v>26773</v>
      </c>
      <c r="I281" s="47">
        <f t="shared" si="37"/>
        <v>0.94989589340107061</v>
      </c>
      <c r="J281" s="21">
        <f t="shared" si="38"/>
        <v>27192</v>
      </c>
      <c r="K281" s="46">
        <f t="shared" si="39"/>
        <v>2.229561727496121</v>
      </c>
    </row>
    <row r="282" spans="3:11" x14ac:dyDescent="0.25">
      <c r="C282" s="16">
        <v>26.5</v>
      </c>
      <c r="D282" s="38">
        <f t="shared" si="32"/>
        <v>33730</v>
      </c>
      <c r="E282" s="46">
        <f t="shared" si="33"/>
        <v>2.7848605794480599</v>
      </c>
      <c r="F282" s="21">
        <f t="shared" si="34"/>
        <v>27000</v>
      </c>
      <c r="G282" s="46">
        <f t="shared" si="35"/>
        <v>1.1069694954845186</v>
      </c>
      <c r="H282" s="19">
        <f t="shared" si="36"/>
        <v>26873</v>
      </c>
      <c r="I282" s="47">
        <f t="shared" si="37"/>
        <v>0.94812686643854049</v>
      </c>
      <c r="J282" s="21">
        <f t="shared" si="38"/>
        <v>27292</v>
      </c>
      <c r="K282" s="46">
        <f t="shared" si="39"/>
        <v>2.2254733356608298</v>
      </c>
    </row>
    <row r="283" spans="3:11" x14ac:dyDescent="0.25">
      <c r="C283" s="16">
        <v>26.6</v>
      </c>
      <c r="D283" s="38">
        <f t="shared" si="32"/>
        <v>33830</v>
      </c>
      <c r="E283" s="46">
        <f t="shared" si="33"/>
        <v>2.7807415702724154</v>
      </c>
      <c r="F283" s="21">
        <f t="shared" si="34"/>
        <v>27100</v>
      </c>
      <c r="G283" s="46">
        <f t="shared" si="35"/>
        <v>1.1049252287436955</v>
      </c>
      <c r="H283" s="19">
        <f t="shared" si="36"/>
        <v>26973</v>
      </c>
      <c r="I283" s="47">
        <f t="shared" si="37"/>
        <v>0.94636768638212854</v>
      </c>
      <c r="J283" s="21">
        <f t="shared" si="38"/>
        <v>27392</v>
      </c>
      <c r="K283" s="46">
        <f t="shared" si="39"/>
        <v>2.221407352552494</v>
      </c>
    </row>
    <row r="284" spans="3:11" x14ac:dyDescent="0.25">
      <c r="C284" s="16">
        <v>26.7</v>
      </c>
      <c r="D284" s="38">
        <f t="shared" si="32"/>
        <v>33930</v>
      </c>
      <c r="E284" s="46">
        <f t="shared" si="33"/>
        <v>2.7766407841298775</v>
      </c>
      <c r="F284" s="21">
        <f t="shared" si="34"/>
        <v>27200</v>
      </c>
      <c r="G284" s="46">
        <f t="shared" si="35"/>
        <v>1.1028922459198864</v>
      </c>
      <c r="H284" s="19">
        <f t="shared" si="36"/>
        <v>27073</v>
      </c>
      <c r="I284" s="47">
        <f t="shared" si="37"/>
        <v>0.94461826221839729</v>
      </c>
      <c r="J284" s="21">
        <f t="shared" si="38"/>
        <v>27492</v>
      </c>
      <c r="K284" s="46">
        <f t="shared" si="39"/>
        <v>2.2173635742102658</v>
      </c>
    </row>
    <row r="285" spans="3:11" x14ac:dyDescent="0.25">
      <c r="C285" s="16">
        <v>26.8</v>
      </c>
      <c r="D285" s="38">
        <f t="shared" si="32"/>
        <v>34030</v>
      </c>
      <c r="E285" s="46">
        <f t="shared" si="33"/>
        <v>2.7725580870470869</v>
      </c>
      <c r="F285" s="21">
        <f t="shared" si="34"/>
        <v>27300</v>
      </c>
      <c r="G285" s="46">
        <f t="shared" si="35"/>
        <v>1.1008704435856005</v>
      </c>
      <c r="H285" s="19">
        <f t="shared" si="36"/>
        <v>27173</v>
      </c>
      <c r="I285" s="47">
        <f t="shared" si="37"/>
        <v>0.94287850410728402</v>
      </c>
      <c r="J285" s="21">
        <f t="shared" si="38"/>
        <v>27592</v>
      </c>
      <c r="K285" s="46">
        <f t="shared" si="39"/>
        <v>2.2133417992628583</v>
      </c>
    </row>
    <row r="286" spans="3:11" x14ac:dyDescent="0.25">
      <c r="C286" s="16">
        <v>26.9</v>
      </c>
      <c r="D286" s="38">
        <f t="shared" si="32"/>
        <v>34130</v>
      </c>
      <c r="E286" s="46">
        <f t="shared" si="33"/>
        <v>2.7684933464255801</v>
      </c>
      <c r="F286" s="21">
        <f t="shared" si="34"/>
        <v>27400</v>
      </c>
      <c r="G286" s="46">
        <f t="shared" si="35"/>
        <v>1.0988597196357111</v>
      </c>
      <c r="H286" s="19">
        <f t="shared" si="36"/>
        <v>27273</v>
      </c>
      <c r="I286" s="47">
        <f t="shared" si="37"/>
        <v>0.94114832336272303</v>
      </c>
      <c r="J286" s="21">
        <f t="shared" si="38"/>
        <v>27692</v>
      </c>
      <c r="K286" s="46">
        <f t="shared" si="39"/>
        <v>2.2093418288864304</v>
      </c>
    </row>
    <row r="287" spans="3:11" x14ac:dyDescent="0.25">
      <c r="C287" s="16">
        <v>27</v>
      </c>
      <c r="D287" s="38">
        <f t="shared" si="32"/>
        <v>34230</v>
      </c>
      <c r="E287" s="46">
        <f t="shared" si="33"/>
        <v>2.764446431023698</v>
      </c>
      <c r="F287" s="21">
        <f t="shared" si="34"/>
        <v>27500</v>
      </c>
      <c r="G287" s="46">
        <f t="shared" si="35"/>
        <v>1.0968599732657971</v>
      </c>
      <c r="H287" s="19">
        <f t="shared" si="36"/>
        <v>27373</v>
      </c>
      <c r="I287" s="47">
        <f t="shared" si="37"/>
        <v>0.93942763243365635</v>
      </c>
      <c r="J287" s="21">
        <f t="shared" si="38"/>
        <v>27792</v>
      </c>
      <c r="K287" s="46">
        <f t="shared" si="39"/>
        <v>2.2053634667632993</v>
      </c>
    </row>
    <row r="288" spans="3:11" x14ac:dyDescent="0.25">
      <c r="C288" s="16">
        <v>27.1</v>
      </c>
      <c r="D288" s="38">
        <f t="shared" si="32"/>
        <v>34330</v>
      </c>
      <c r="E288" s="46">
        <f t="shared" si="33"/>
        <v>2.760417210938789</v>
      </c>
      <c r="F288" s="21">
        <f t="shared" si="34"/>
        <v>27600</v>
      </c>
      <c r="G288" s="46">
        <f t="shared" si="35"/>
        <v>1.0948711049509161</v>
      </c>
      <c r="H288" s="19">
        <f t="shared" si="36"/>
        <v>27473</v>
      </c>
      <c r="I288" s="47">
        <f t="shared" si="37"/>
        <v>0.93771634488542621</v>
      </c>
      <c r="J288" s="21">
        <f t="shared" si="38"/>
        <v>27892</v>
      </c>
      <c r="K288" s="46">
        <f t="shared" si="39"/>
        <v>2.2014065190414707</v>
      </c>
    </row>
    <row r="289" spans="3:11" x14ac:dyDescent="0.25">
      <c r="C289" s="16">
        <v>27.2</v>
      </c>
      <c r="D289" s="38">
        <f t="shared" si="32"/>
        <v>34430</v>
      </c>
      <c r="E289" s="46">
        <f t="shared" si="33"/>
        <v>2.7564055575896971</v>
      </c>
      <c r="F289" s="21">
        <f t="shared" si="34"/>
        <v>27700</v>
      </c>
      <c r="G289" s="46">
        <f t="shared" si="35"/>
        <v>1.0928930164248003</v>
      </c>
      <c r="H289" s="19">
        <f t="shared" si="36"/>
        <v>27573</v>
      </c>
      <c r="I289" s="47">
        <f t="shared" si="37"/>
        <v>0.93601437538153831</v>
      </c>
      <c r="J289" s="21">
        <f t="shared" si="38"/>
        <v>27992</v>
      </c>
      <c r="K289" s="46">
        <f t="shared" si="39"/>
        <v>2.1974707942949658</v>
      </c>
    </row>
    <row r="290" spans="3:11" x14ac:dyDescent="0.25">
      <c r="C290" s="16">
        <v>27.3</v>
      </c>
      <c r="D290" s="38">
        <f t="shared" si="32"/>
        <v>34530</v>
      </c>
      <c r="E290" s="46">
        <f t="shared" si="33"/>
        <v>2.7524113436995234</v>
      </c>
      <c r="F290" s="21">
        <f t="shared" si="34"/>
        <v>27800</v>
      </c>
      <c r="G290" s="46">
        <f t="shared" si="35"/>
        <v>1.0909256106594643</v>
      </c>
      <c r="H290" s="19">
        <f t="shared" si="36"/>
        <v>27673</v>
      </c>
      <c r="I290" s="47">
        <f t="shared" si="37"/>
        <v>0.93432163966578785</v>
      </c>
      <c r="J290" s="21">
        <f t="shared" si="38"/>
        <v>28092</v>
      </c>
      <c r="K290" s="46">
        <f t="shared" si="39"/>
        <v>2.1935561034849242</v>
      </c>
    </row>
    <row r="291" spans="3:11" x14ac:dyDescent="0.25">
      <c r="C291" s="16">
        <v>27.4</v>
      </c>
      <c r="D291" s="38">
        <f t="shared" si="32"/>
        <v>34630</v>
      </c>
      <c r="E291" s="46">
        <f t="shared" si="33"/>
        <v>2.7484344432786698</v>
      </c>
      <c r="F291" s="21">
        <f t="shared" si="34"/>
        <v>27900</v>
      </c>
      <c r="G291" s="46">
        <f t="shared" si="35"/>
        <v>1.0889687918452127</v>
      </c>
      <c r="H291" s="19">
        <f t="shared" si="36"/>
        <v>27773</v>
      </c>
      <c r="I291" s="47">
        <f t="shared" si="37"/>
        <v>0.93263805454474002</v>
      </c>
      <c r="J291" s="21">
        <f t="shared" si="38"/>
        <v>28192</v>
      </c>
      <c r="K291" s="46">
        <f t="shared" si="39"/>
        <v>2.1896622599214668</v>
      </c>
    </row>
    <row r="292" spans="3:11" x14ac:dyDescent="0.25">
      <c r="C292" s="16">
        <v>27.5</v>
      </c>
      <c r="D292" s="38">
        <f t="shared" si="32"/>
        <v>34730</v>
      </c>
      <c r="E292" s="46">
        <f t="shared" si="33"/>
        <v>2.744474731608145</v>
      </c>
      <c r="F292" s="21">
        <f t="shared" si="34"/>
        <v>28000</v>
      </c>
      <c r="G292" s="46">
        <f t="shared" si="35"/>
        <v>1.0870224653710465</v>
      </c>
      <c r="H292" s="19">
        <f t="shared" si="36"/>
        <v>27873</v>
      </c>
      <c r="I292" s="47">
        <f t="shared" si="37"/>
        <v>0.93096353787055686</v>
      </c>
      <c r="J292" s="21">
        <f t="shared" si="38"/>
        <v>28292</v>
      </c>
      <c r="K292" s="46">
        <f t="shared" si="39"/>
        <v>2.1857890792263017</v>
      </c>
    </row>
    <row r="293" spans="3:11" x14ac:dyDescent="0.25">
      <c r="C293" s="16">
        <v>27.6</v>
      </c>
      <c r="D293" s="38">
        <f t="shared" si="32"/>
        <v>34830</v>
      </c>
      <c r="E293" s="46">
        <f t="shared" si="33"/>
        <v>2.7405320852231374</v>
      </c>
      <c r="F293" s="21">
        <f t="shared" si="34"/>
        <v>28100</v>
      </c>
      <c r="G293" s="46">
        <f t="shared" si="35"/>
        <v>1.0850865378054462</v>
      </c>
      <c r="H293" s="19">
        <f t="shared" si="36"/>
        <v>27973</v>
      </c>
      <c r="I293" s="47">
        <f t="shared" si="37"/>
        <v>0.929298008524161</v>
      </c>
      <c r="J293" s="21">
        <f t="shared" si="38"/>
        <v>28392</v>
      </c>
      <c r="K293" s="46">
        <f t="shared" si="39"/>
        <v>2.1819363792960509</v>
      </c>
    </row>
    <row r="294" spans="3:11" x14ac:dyDescent="0.25">
      <c r="C294" s="16">
        <v>27.7</v>
      </c>
      <c r="D294" s="38">
        <f t="shared" si="32"/>
        <v>34930</v>
      </c>
      <c r="E294" s="46">
        <f t="shared" si="33"/>
        <v>2.7366063818968458</v>
      </c>
      <c r="F294" s="21">
        <f t="shared" si="34"/>
        <v>28200</v>
      </c>
      <c r="G294" s="46">
        <f t="shared" si="35"/>
        <v>1.0831609168775358</v>
      </c>
      <c r="H294" s="19">
        <f t="shared" si="36"/>
        <v>28073</v>
      </c>
      <c r="I294" s="47">
        <f t="shared" si="37"/>
        <v>0.92764138639873106</v>
      </c>
      <c r="J294" s="21">
        <f t="shared" si="38"/>
        <v>28492</v>
      </c>
      <c r="K294" s="46">
        <f t="shared" si="39"/>
        <v>2.1781039802662936</v>
      </c>
    </row>
    <row r="295" spans="3:11" x14ac:dyDescent="0.25">
      <c r="C295" s="16">
        <v>27.8</v>
      </c>
      <c r="D295" s="38">
        <f t="shared" si="32"/>
        <v>35030</v>
      </c>
      <c r="E295" s="46">
        <f t="shared" si="33"/>
        <v>2.732697500624564</v>
      </c>
      <c r="F295" s="21">
        <f t="shared" si="34"/>
        <v>28300</v>
      </c>
      <c r="G295" s="46">
        <f t="shared" si="35"/>
        <v>1.0812455114586097</v>
      </c>
      <c r="H295" s="19">
        <f t="shared" si="36"/>
        <v>28173</v>
      </c>
      <c r="I295" s="47">
        <f t="shared" si="37"/>
        <v>0.92599359238351808</v>
      </c>
      <c r="J295" s="21">
        <f t="shared" si="38"/>
        <v>28592</v>
      </c>
      <c r="K295" s="46">
        <f t="shared" si="39"/>
        <v>2.1742917044762948</v>
      </c>
    </row>
    <row r="296" spans="3:11" x14ac:dyDescent="0.25">
      <c r="C296" s="16">
        <v>27.9</v>
      </c>
      <c r="D296" s="38">
        <f t="shared" si="32"/>
        <v>35130</v>
      </c>
      <c r="E296" s="46">
        <f t="shared" si="33"/>
        <v>2.7288053216080148</v>
      </c>
      <c r="F296" s="21">
        <f t="shared" si="34"/>
        <v>28400</v>
      </c>
      <c r="G296" s="46">
        <f t="shared" si="35"/>
        <v>1.0793402315440197</v>
      </c>
      <c r="H296" s="19">
        <f t="shared" si="36"/>
        <v>28273</v>
      </c>
      <c r="I296" s="47">
        <f t="shared" si="37"/>
        <v>0.92435454834797814</v>
      </c>
      <c r="J296" s="21">
        <f t="shared" si="38"/>
        <v>28692</v>
      </c>
      <c r="K296" s="46">
        <f t="shared" si="39"/>
        <v>2.170499376434412</v>
      </c>
    </row>
    <row r="297" spans="3:11" x14ac:dyDescent="0.25">
      <c r="C297" s="16">
        <v>28</v>
      </c>
      <c r="D297" s="38">
        <f t="shared" si="32"/>
        <v>35230</v>
      </c>
      <c r="E297" s="46">
        <f t="shared" si="33"/>
        <v>2.7249297262399308</v>
      </c>
      <c r="F297" s="21">
        <f t="shared" si="34"/>
        <v>28500</v>
      </c>
      <c r="G297" s="46">
        <f t="shared" si="35"/>
        <v>1.0774449882354111</v>
      </c>
      <c r="H297" s="19">
        <f t="shared" si="36"/>
        <v>28373</v>
      </c>
      <c r="I297" s="47">
        <f t="shared" si="37"/>
        <v>0.92272417712621235</v>
      </c>
      <c r="J297" s="21">
        <f t="shared" si="38"/>
        <v>28792</v>
      </c>
      <c r="K297" s="46">
        <f t="shared" si="39"/>
        <v>2.1667268227841654</v>
      </c>
    </row>
    <row r="298" spans="3:11" x14ac:dyDescent="0.25">
      <c r="C298" s="16">
        <v>28.1</v>
      </c>
      <c r="D298" s="38">
        <f t="shared" si="32"/>
        <v>35330</v>
      </c>
      <c r="E298" s="46">
        <f t="shared" si="33"/>
        <v>2.7210705970888722</v>
      </c>
      <c r="F298" s="21">
        <f t="shared" si="34"/>
        <v>28600</v>
      </c>
      <c r="G298" s="46">
        <f t="shared" si="35"/>
        <v>1.0755596937232998</v>
      </c>
      <c r="H298" s="19">
        <f t="shared" si="36"/>
        <v>28473</v>
      </c>
      <c r="I298" s="47">
        <f t="shared" si="37"/>
        <v>0.92110240250170716</v>
      </c>
      <c r="J298" s="21">
        <f t="shared" si="38"/>
        <v>28892</v>
      </c>
      <c r="K298" s="46">
        <f t="shared" si="39"/>
        <v>2.1629738722709528</v>
      </c>
    </row>
    <row r="299" spans="3:11" x14ac:dyDescent="0.25">
      <c r="C299" s="16">
        <v>28.2</v>
      </c>
      <c r="D299" s="38">
        <f t="shared" si="32"/>
        <v>35430</v>
      </c>
      <c r="E299" s="46">
        <f t="shared" si="33"/>
        <v>2.7172278178842819</v>
      </c>
      <c r="F299" s="21">
        <f t="shared" si="34"/>
        <v>28700</v>
      </c>
      <c r="G299" s="46">
        <f t="shared" si="35"/>
        <v>1.0736842612699862</v>
      </c>
      <c r="H299" s="19">
        <f t="shared" si="36"/>
        <v>28573</v>
      </c>
      <c r="I299" s="47">
        <f t="shared" si="37"/>
        <v>0.91948914919237046</v>
      </c>
      <c r="J299" s="21">
        <f t="shared" si="38"/>
        <v>28992</v>
      </c>
      <c r="K299" s="46">
        <f t="shared" si="39"/>
        <v>2.1592403557093975</v>
      </c>
    </row>
    <row r="300" spans="3:11" x14ac:dyDescent="0.25">
      <c r="C300" s="16">
        <v>28.3</v>
      </c>
      <c r="D300" s="38">
        <f t="shared" si="32"/>
        <v>35530</v>
      </c>
      <c r="E300" s="46">
        <f t="shared" si="33"/>
        <v>2.7134012735017738</v>
      </c>
      <c r="F300" s="21">
        <f t="shared" si="34"/>
        <v>28800</v>
      </c>
      <c r="G300" s="46">
        <f t="shared" si="35"/>
        <v>1.0718186051927918</v>
      </c>
      <c r="H300" s="19">
        <f t="shared" si="36"/>
        <v>28673</v>
      </c>
      <c r="I300" s="47">
        <f t="shared" si="37"/>
        <v>0.91788434283585218</v>
      </c>
      <c r="J300" s="21">
        <f t="shared" si="38"/>
        <v>29092</v>
      </c>
      <c r="K300" s="46">
        <f t="shared" si="39"/>
        <v>2.1555261059513127</v>
      </c>
    </row>
    <row r="301" spans="3:11" x14ac:dyDescent="0.25">
      <c r="C301" s="16">
        <v>28.4</v>
      </c>
      <c r="D301" s="38">
        <f t="shared" si="32"/>
        <v>35630</v>
      </c>
      <c r="E301" s="46">
        <f t="shared" si="33"/>
        <v>2.709590849948643</v>
      </c>
      <c r="F301" s="21">
        <f t="shared" si="34"/>
        <v>28900</v>
      </c>
      <c r="G301" s="46">
        <f t="shared" si="35"/>
        <v>1.0699626408476188</v>
      </c>
      <c r="H301" s="19">
        <f t="shared" si="36"/>
        <v>28773</v>
      </c>
      <c r="I301" s="47">
        <f t="shared" si="37"/>
        <v>0.91628790997514864</v>
      </c>
      <c r="J301" s="21">
        <f t="shared" si="38"/>
        <v>29192</v>
      </c>
      <c r="K301" s="46">
        <f t="shared" si="39"/>
        <v>2.1518309578542718</v>
      </c>
    </row>
    <row r="302" spans="3:11" x14ac:dyDescent="0.25">
      <c r="C302" s="16">
        <v>28.5</v>
      </c>
      <c r="D302" s="38">
        <f t="shared" si="32"/>
        <v>35730</v>
      </c>
      <c r="E302" s="46">
        <f t="shared" si="33"/>
        <v>2.7057964343496081</v>
      </c>
      <c r="F302" s="21">
        <f t="shared" si="34"/>
        <v>29000</v>
      </c>
      <c r="G302" s="46">
        <f t="shared" si="35"/>
        <v>1.06811628461282</v>
      </c>
      <c r="H302" s="19">
        <f t="shared" si="36"/>
        <v>28873</v>
      </c>
      <c r="I302" s="47">
        <f t="shared" si="37"/>
        <v>0.91469977804447933</v>
      </c>
      <c r="J302" s="21">
        <f t="shared" si="38"/>
        <v>29292</v>
      </c>
      <c r="K302" s="46">
        <f t="shared" si="39"/>
        <v>2.1481547482507675</v>
      </c>
    </row>
    <row r="303" spans="3:11" x14ac:dyDescent="0.25">
      <c r="C303" s="16">
        <v>28.6</v>
      </c>
      <c r="D303" s="38">
        <f t="shared" si="32"/>
        <v>35830</v>
      </c>
      <c r="E303" s="46">
        <f t="shared" si="33"/>
        <v>2.702017914932763</v>
      </c>
      <c r="F303" s="21">
        <f t="shared" si="34"/>
        <v>29100</v>
      </c>
      <c r="G303" s="46">
        <f t="shared" si="35"/>
        <v>1.0662794538733735</v>
      </c>
      <c r="H303" s="19">
        <f t="shared" si="36"/>
        <v>28973</v>
      </c>
      <c r="I303" s="47">
        <f t="shared" si="37"/>
        <v>0.9131198753554326</v>
      </c>
      <c r="J303" s="21">
        <f t="shared" si="38"/>
        <v>29392</v>
      </c>
      <c r="K303" s="46">
        <f t="shared" si="39"/>
        <v>2.1444973159179512</v>
      </c>
    </row>
    <row r="304" spans="3:11" x14ac:dyDescent="0.25">
      <c r="C304" s="16">
        <v>28.7</v>
      </c>
      <c r="D304" s="38">
        <f t="shared" si="32"/>
        <v>35930</v>
      </c>
      <c r="E304" s="46">
        <f t="shared" si="33"/>
        <v>2.6982551810157482</v>
      </c>
      <c r="F304" s="21">
        <f t="shared" si="34"/>
        <v>29200</v>
      </c>
      <c r="G304" s="46">
        <f t="shared" si="35"/>
        <v>1.0644520670053572</v>
      </c>
      <c r="H304" s="19">
        <f t="shared" si="36"/>
        <v>29073</v>
      </c>
      <c r="I304" s="47">
        <f t="shared" si="37"/>
        <v>0.91154813108337418</v>
      </c>
      <c r="J304" s="21">
        <f t="shared" si="38"/>
        <v>29492</v>
      </c>
      <c r="K304" s="46">
        <f t="shared" si="39"/>
        <v>2.1408585015479327</v>
      </c>
    </row>
    <row r="305" spans="3:11" x14ac:dyDescent="0.25">
      <c r="C305" s="16">
        <v>28.8</v>
      </c>
      <c r="D305" s="38">
        <f t="shared" si="32"/>
        <v>36030</v>
      </c>
      <c r="E305" s="46">
        <f t="shared" si="33"/>
        <v>2.694508122992139</v>
      </c>
      <c r="F305" s="21">
        <f t="shared" si="34"/>
        <v>29300</v>
      </c>
      <c r="G305" s="46">
        <f t="shared" si="35"/>
        <v>1.0626340433607131</v>
      </c>
      <c r="H305" s="19">
        <f t="shared" si="36"/>
        <v>29173</v>
      </c>
      <c r="I305" s="47">
        <f t="shared" si="37"/>
        <v>0.90998447525411175</v>
      </c>
      <c r="J305" s="21">
        <f t="shared" si="38"/>
        <v>29592</v>
      </c>
      <c r="K305" s="46">
        <f t="shared" si="39"/>
        <v>2.137238147718636</v>
      </c>
    </row>
    <row r="306" spans="3:11" x14ac:dyDescent="0.25">
      <c r="C306" s="16">
        <v>28.9</v>
      </c>
      <c r="D306" s="38">
        <f t="shared" si="32"/>
        <v>36130</v>
      </c>
      <c r="E306" s="46">
        <f t="shared" si="33"/>
        <v>2.6907766323180269</v>
      </c>
      <c r="F306" s="21">
        <f t="shared" si="34"/>
        <v>29400</v>
      </c>
      <c r="G306" s="46">
        <f t="shared" si="35"/>
        <v>1.0608253032522987</v>
      </c>
      <c r="H306" s="19">
        <f t="shared" si="36"/>
        <v>29273</v>
      </c>
      <c r="I306" s="47">
        <f t="shared" si="37"/>
        <v>0.9084288387308096</v>
      </c>
      <c r="J306" s="21">
        <f t="shared" si="38"/>
        <v>29692</v>
      </c>
      <c r="K306" s="46">
        <f t="shared" si="39"/>
        <v>2.1336360988651957</v>
      </c>
    </row>
    <row r="307" spans="3:11" x14ac:dyDescent="0.25">
      <c r="C307" s="16">
        <v>29</v>
      </c>
      <c r="D307" s="38">
        <f t="shared" si="32"/>
        <v>36230</v>
      </c>
      <c r="E307" s="46">
        <f t="shared" si="33"/>
        <v>2.6870606014988199</v>
      </c>
      <c r="F307" s="21">
        <f t="shared" si="34"/>
        <v>29500</v>
      </c>
      <c r="G307" s="46">
        <f t="shared" si="35"/>
        <v>1.0590257679392157</v>
      </c>
      <c r="H307" s="19">
        <f t="shared" si="36"/>
        <v>29373</v>
      </c>
      <c r="I307" s="47">
        <f t="shared" si="37"/>
        <v>0.90688115320115037</v>
      </c>
      <c r="J307" s="21">
        <f t="shared" si="38"/>
        <v>29792</v>
      </c>
      <c r="K307" s="46">
        <f t="shared" si="39"/>
        <v>2.1300522012518814</v>
      </c>
    </row>
    <row r="308" spans="3:11" x14ac:dyDescent="0.25">
      <c r="C308" s="16">
        <v>29.1</v>
      </c>
      <c r="D308" s="38">
        <f t="shared" si="32"/>
        <v>36330</v>
      </c>
      <c r="E308" s="46">
        <f t="shared" si="33"/>
        <v>2.6833599240762331</v>
      </c>
      <c r="F308" s="21">
        <f t="shared" si="34"/>
        <v>29600</v>
      </c>
      <c r="G308" s="46">
        <f t="shared" si="35"/>
        <v>1.0572353596124133</v>
      </c>
      <c r="H308" s="19">
        <f t="shared" si="36"/>
        <v>29473</v>
      </c>
      <c r="I308" s="47">
        <f t="shared" si="37"/>
        <v>0.90534135116473435</v>
      </c>
      <c r="J308" s="21">
        <f t="shared" si="38"/>
        <v>29892</v>
      </c>
      <c r="K308" s="46">
        <f t="shared" si="39"/>
        <v>2.1264863029445351</v>
      </c>
    </row>
    <row r="309" spans="3:11" x14ac:dyDescent="0.25">
      <c r="C309" s="16">
        <v>29.2</v>
      </c>
      <c r="D309" s="38">
        <f t="shared" si="32"/>
        <v>36430</v>
      </c>
      <c r="E309" s="46">
        <f t="shared" si="33"/>
        <v>2.6796744946154818</v>
      </c>
      <c r="F309" s="21">
        <f t="shared" si="34"/>
        <v>29700</v>
      </c>
      <c r="G309" s="46">
        <f t="shared" si="35"/>
        <v>1.055454001380556</v>
      </c>
      <c r="H309" s="19">
        <f t="shared" si="36"/>
        <v>29573</v>
      </c>
      <c r="I309" s="47">
        <f t="shared" si="37"/>
        <v>0.90380936592071481</v>
      </c>
      <c r="J309" s="21">
        <f t="shared" si="38"/>
        <v>29992</v>
      </c>
      <c r="K309" s="46">
        <f t="shared" si="39"/>
        <v>2.1229382537835191</v>
      </c>
    </row>
    <row r="310" spans="3:11" x14ac:dyDescent="0.25">
      <c r="C310" s="16">
        <v>29.3</v>
      </c>
      <c r="D310" s="38">
        <f t="shared" si="32"/>
        <v>36530</v>
      </c>
      <c r="E310" s="46">
        <f t="shared" si="33"/>
        <v>2.6760042086926594</v>
      </c>
      <c r="F310" s="21">
        <f t="shared" si="34"/>
        <v>29800</v>
      </c>
      <c r="G310" s="46">
        <f t="shared" si="35"/>
        <v>1.0536816172561561</v>
      </c>
      <c r="H310" s="19">
        <f t="shared" si="36"/>
        <v>29673</v>
      </c>
      <c r="I310" s="47">
        <f t="shared" si="37"/>
        <v>0.90228513155566248</v>
      </c>
      <c r="J310" s="21">
        <f t="shared" si="38"/>
        <v>30092</v>
      </c>
      <c r="K310" s="46">
        <f t="shared" si="39"/>
        <v>2.1194079053571606</v>
      </c>
    </row>
    <row r="311" spans="3:11" x14ac:dyDescent="0.25">
      <c r="C311" s="16">
        <v>29.4</v>
      </c>
      <c r="D311" s="38">
        <f t="shared" si="32"/>
        <v>36630</v>
      </c>
      <c r="E311" s="46">
        <f t="shared" si="33"/>
        <v>2.6723489628823169</v>
      </c>
      <c r="F311" s="21">
        <f t="shared" si="34"/>
        <v>29900</v>
      </c>
      <c r="G311" s="46">
        <f t="shared" si="35"/>
        <v>1.051918132141956</v>
      </c>
      <c r="H311" s="19">
        <f t="shared" si="36"/>
        <v>29773</v>
      </c>
      <c r="I311" s="47">
        <f t="shared" si="37"/>
        <v>0.90076858293165374</v>
      </c>
      <c r="J311" s="21">
        <f t="shared" si="38"/>
        <v>30192</v>
      </c>
      <c r="K311" s="46">
        <f t="shared" si="39"/>
        <v>2.1158951109756723</v>
      </c>
    </row>
    <row r="312" spans="3:11" x14ac:dyDescent="0.25">
      <c r="C312" s="16">
        <v>29.5</v>
      </c>
      <c r="D312" s="38">
        <f t="shared" si="32"/>
        <v>36730</v>
      </c>
      <c r="E312" s="46">
        <f t="shared" si="33"/>
        <v>2.6687086547452155</v>
      </c>
      <c r="F312" s="21">
        <f t="shared" si="34"/>
        <v>30000</v>
      </c>
      <c r="G312" s="46">
        <f t="shared" si="35"/>
        <v>1.0501634718175665</v>
      </c>
      <c r="H312" s="19">
        <f t="shared" si="36"/>
        <v>29873</v>
      </c>
      <c r="I312" s="47">
        <f t="shared" si="37"/>
        <v>0.89925965567457911</v>
      </c>
      <c r="J312" s="21">
        <f t="shared" si="38"/>
        <v>30292</v>
      </c>
      <c r="K312" s="46">
        <f t="shared" si="39"/>
        <v>2.1123997256455556</v>
      </c>
    </row>
    <row r="313" spans="3:11" x14ac:dyDescent="0.25">
      <c r="C313" s="16">
        <v>29.6</v>
      </c>
      <c r="D313" s="38">
        <f t="shared" si="32"/>
        <v>36830</v>
      </c>
      <c r="E313" s="46">
        <f t="shared" si="33"/>
        <v>2.6650831828162742</v>
      </c>
      <c r="F313" s="21">
        <f t="shared" si="34"/>
        <v>30100</v>
      </c>
      <c r="G313" s="46">
        <f t="shared" si="35"/>
        <v>1.048417562926345</v>
      </c>
      <c r="H313" s="19">
        <f t="shared" si="36"/>
        <v>29973</v>
      </c>
      <c r="I313" s="47">
        <f t="shared" si="37"/>
        <v>0.89775828616266617</v>
      </c>
      <c r="J313" s="21">
        <f t="shared" si="38"/>
        <v>30392</v>
      </c>
      <c r="K313" s="46">
        <f t="shared" si="39"/>
        <v>2.1089216060444618</v>
      </c>
    </row>
    <row r="314" spans="3:11" x14ac:dyDescent="0.25">
      <c r="C314" s="16">
        <v>29.7</v>
      </c>
      <c r="D314" s="38">
        <f t="shared" si="32"/>
        <v>36930</v>
      </c>
      <c r="E314" s="46">
        <f t="shared" si="33"/>
        <v>2.6614724465926876</v>
      </c>
      <c r="F314" s="21">
        <f t="shared" si="34"/>
        <v>30200</v>
      </c>
      <c r="G314" s="46">
        <f t="shared" si="35"/>
        <v>1.0466803329625149</v>
      </c>
      <c r="H314" s="19">
        <f t="shared" si="36"/>
        <v>30073</v>
      </c>
      <c r="I314" s="47">
        <f t="shared" si="37"/>
        <v>0.89626441151521208</v>
      </c>
      <c r="J314" s="21">
        <f t="shared" si="38"/>
        <v>30492</v>
      </c>
      <c r="K314" s="46">
        <f t="shared" si="39"/>
        <v>2.1054606104965106</v>
      </c>
    </row>
    <row r="315" spans="3:11" x14ac:dyDescent="0.25">
      <c r="C315" s="16">
        <v>29.8</v>
      </c>
      <c r="D315" s="38">
        <f t="shared" si="32"/>
        <v>37030</v>
      </c>
      <c r="E315" s="46">
        <f t="shared" si="33"/>
        <v>2.6578763465222255</v>
      </c>
      <c r="F315" s="21">
        <f t="shared" si="34"/>
        <v>30300</v>
      </c>
      <c r="G315" s="46">
        <f t="shared" si="35"/>
        <v>1.0449517102585184</v>
      </c>
      <c r="H315" s="19">
        <f t="shared" si="36"/>
        <v>30173</v>
      </c>
      <c r="I315" s="47">
        <f t="shared" si="37"/>
        <v>0.89477796958152245</v>
      </c>
      <c r="J315" s="21">
        <f t="shared" si="38"/>
        <v>30592</v>
      </c>
      <c r="K315" s="46">
        <f t="shared" si="39"/>
        <v>2.1020165989480488</v>
      </c>
    </row>
    <row r="316" spans="3:11" x14ac:dyDescent="0.25">
      <c r="C316" s="16">
        <v>29.9</v>
      </c>
      <c r="D316" s="38">
        <f t="shared" si="32"/>
        <v>37130</v>
      </c>
      <c r="E316" s="46">
        <f t="shared" si="33"/>
        <v>2.6542947839917046</v>
      </c>
      <c r="F316" s="21">
        <f t="shared" si="34"/>
        <v>30400</v>
      </c>
      <c r="G316" s="46">
        <f t="shared" si="35"/>
        <v>1.0432316239725983</v>
      </c>
      <c r="H316" s="19">
        <f t="shared" si="36"/>
        <v>30273</v>
      </c>
      <c r="I316" s="47">
        <f t="shared" si="37"/>
        <v>0.89329889893005099</v>
      </c>
      <c r="J316" s="21">
        <f t="shared" si="38"/>
        <v>30692</v>
      </c>
      <c r="K316" s="46">
        <f t="shared" si="39"/>
        <v>2.0985894329438488</v>
      </c>
    </row>
    <row r="317" spans="3:11" x14ac:dyDescent="0.25">
      <c r="C317" s="16">
        <v>30</v>
      </c>
      <c r="D317" s="38">
        <f t="shared" si="32"/>
        <v>37230</v>
      </c>
      <c r="E317" s="46">
        <f t="shared" si="33"/>
        <v>2.6507276613156305</v>
      </c>
      <c r="F317" s="21">
        <f t="shared" si="34"/>
        <v>30500</v>
      </c>
      <c r="G317" s="46">
        <f t="shared" si="35"/>
        <v>1.0415200040766039</v>
      </c>
      <c r="H317" s="19">
        <f t="shared" si="36"/>
        <v>30373</v>
      </c>
      <c r="I317" s="47">
        <f t="shared" si="37"/>
        <v>0.89182713883773568</v>
      </c>
      <c r="J317" s="21">
        <f t="shared" si="38"/>
        <v>30792</v>
      </c>
      <c r="K317" s="46">
        <f t="shared" si="39"/>
        <v>2.0951789756037269</v>
      </c>
    </row>
    <row r="318" spans="3:11" x14ac:dyDescent="0.25">
      <c r="C318" s="16">
        <v>30.1</v>
      </c>
      <c r="D318" s="38">
        <f t="shared" si="32"/>
        <v>37330</v>
      </c>
      <c r="E318" s="46">
        <f t="shared" si="33"/>
        <v>2.647174881725006</v>
      </c>
      <c r="F318" s="21">
        <f t="shared" si="34"/>
        <v>30600</v>
      </c>
      <c r="G318" s="46">
        <f t="shared" si="35"/>
        <v>1.0398167813440176</v>
      </c>
      <c r="H318" s="19">
        <f t="shared" si="36"/>
        <v>30473</v>
      </c>
      <c r="I318" s="47">
        <f t="shared" si="37"/>
        <v>0.89036262927952814</v>
      </c>
      <c r="J318" s="21">
        <f t="shared" si="38"/>
        <v>30892</v>
      </c>
      <c r="K318" s="46">
        <f t="shared" si="39"/>
        <v>2.0917850915995855</v>
      </c>
    </row>
    <row r="319" spans="3:11" x14ac:dyDescent="0.25">
      <c r="C319" s="16">
        <v>30.2</v>
      </c>
      <c r="D319" s="38">
        <f t="shared" si="32"/>
        <v>37430</v>
      </c>
      <c r="E319" s="46">
        <f t="shared" si="33"/>
        <v>2.6436363493563082</v>
      </c>
      <c r="F319" s="21">
        <f t="shared" si="34"/>
        <v>30700</v>
      </c>
      <c r="G319" s="46">
        <f t="shared" si="35"/>
        <v>1.0381218873381923</v>
      </c>
      <c r="H319" s="19">
        <f t="shared" si="36"/>
        <v>30573</v>
      </c>
      <c r="I319" s="47">
        <f t="shared" si="37"/>
        <v>0.88890531091811087</v>
      </c>
      <c r="J319" s="21">
        <f t="shared" si="38"/>
        <v>30992</v>
      </c>
      <c r="K319" s="46">
        <f t="shared" si="39"/>
        <v>2.0884076471328528</v>
      </c>
    </row>
    <row r="320" spans="3:11" x14ac:dyDescent="0.25">
      <c r="C320" s="16">
        <v>30.3</v>
      </c>
      <c r="D320" s="38">
        <f t="shared" si="32"/>
        <v>37530</v>
      </c>
      <c r="E320" s="46">
        <f t="shared" si="33"/>
        <v>2.6401119692406207</v>
      </c>
      <c r="F320" s="21">
        <f t="shared" si="34"/>
        <v>30800</v>
      </c>
      <c r="G320" s="46">
        <f t="shared" si="35"/>
        <v>1.0364352544008053</v>
      </c>
      <c r="H320" s="19">
        <f t="shared" si="36"/>
        <v>30673</v>
      </c>
      <c r="I320" s="47">
        <f t="shared" si="37"/>
        <v>0.88745512509379965</v>
      </c>
      <c r="J320" s="21">
        <f t="shared" si="38"/>
        <v>31092</v>
      </c>
      <c r="K320" s="46">
        <f t="shared" si="39"/>
        <v>2.0850465099123339</v>
      </c>
    </row>
    <row r="321" spans="3:11" x14ac:dyDescent="0.25">
      <c r="C321" s="16">
        <v>30.4</v>
      </c>
      <c r="D321" s="38">
        <f t="shared" si="32"/>
        <v>37630</v>
      </c>
      <c r="E321" s="46">
        <f t="shared" si="33"/>
        <v>2.636601647292931</v>
      </c>
      <c r="F321" s="21">
        <f t="shared" si="34"/>
        <v>30900</v>
      </c>
      <c r="G321" s="46">
        <f t="shared" si="35"/>
        <v>1.0347568156405107</v>
      </c>
      <c r="H321" s="19">
        <f t="shared" si="36"/>
        <v>30773</v>
      </c>
      <c r="I321" s="47">
        <f t="shared" si="37"/>
        <v>0.88601201381462658</v>
      </c>
      <c r="J321" s="21">
        <f t="shared" si="38"/>
        <v>31192</v>
      </c>
      <c r="K321" s="46">
        <f t="shared" si="39"/>
        <v>2.0817015491324424</v>
      </c>
    </row>
    <row r="322" spans="3:11" x14ac:dyDescent="0.25">
      <c r="C322" s="16">
        <v>30.5</v>
      </c>
      <c r="D322" s="38">
        <f t="shared" si="32"/>
        <v>37730</v>
      </c>
      <c r="E322" s="46">
        <f t="shared" si="33"/>
        <v>2.6331052903015792</v>
      </c>
      <c r="F322" s="21">
        <f t="shared" si="34"/>
        <v>31000</v>
      </c>
      <c r="G322" s="46">
        <f t="shared" si="35"/>
        <v>1.0330865049217999</v>
      </c>
      <c r="H322" s="19">
        <f t="shared" si="36"/>
        <v>30873</v>
      </c>
      <c r="I322" s="47">
        <f t="shared" si="37"/>
        <v>0.88457591974659866</v>
      </c>
      <c r="J322" s="21">
        <f t="shared" si="38"/>
        <v>31292</v>
      </c>
      <c r="K322" s="46">
        <f t="shared" si="39"/>
        <v>2.0783726354518208</v>
      </c>
    </row>
    <row r="323" spans="3:11" x14ac:dyDescent="0.25">
      <c r="C323" s="16">
        <v>30.6</v>
      </c>
      <c r="D323" s="38">
        <f t="shared" si="32"/>
        <v>37830</v>
      </c>
      <c r="E323" s="46">
        <f t="shared" si="33"/>
        <v>2.6296228059178643</v>
      </c>
      <c r="F323" s="21">
        <f t="shared" si="34"/>
        <v>31100</v>
      </c>
      <c r="G323" s="46">
        <f t="shared" si="35"/>
        <v>1.0314242568540537</v>
      </c>
      <c r="H323" s="19">
        <f t="shared" si="36"/>
        <v>30973</v>
      </c>
      <c r="I323" s="47">
        <f t="shared" si="37"/>
        <v>0.88314678620413156</v>
      </c>
      <c r="J323" s="21">
        <f t="shared" si="38"/>
        <v>31392</v>
      </c>
      <c r="K323" s="46">
        <f t="shared" si="39"/>
        <v>2.0750596409723352</v>
      </c>
    </row>
    <row r="324" spans="3:11" x14ac:dyDescent="0.25">
      <c r="C324" s="16">
        <v>30.7</v>
      </c>
      <c r="D324" s="38">
        <f t="shared" si="32"/>
        <v>37930</v>
      </c>
      <c r="E324" s="46">
        <f t="shared" si="33"/>
        <v>2.6261541026457977</v>
      </c>
      <c r="F324" s="21">
        <f t="shared" si="34"/>
        <v>31200</v>
      </c>
      <c r="G324" s="46">
        <f t="shared" si="35"/>
        <v>1.029770006780792</v>
      </c>
      <c r="H324" s="19">
        <f t="shared" si="36"/>
        <v>31073</v>
      </c>
      <c r="I324" s="47">
        <f t="shared" si="37"/>
        <v>0.88172455714065112</v>
      </c>
      <c r="J324" s="21">
        <f t="shared" si="38"/>
        <v>31492</v>
      </c>
      <c r="K324" s="46">
        <f t="shared" si="39"/>
        <v>2.0717624392184342</v>
      </c>
    </row>
    <row r="325" spans="3:11" x14ac:dyDescent="0.25">
      <c r="C325" s="16">
        <v>30.8</v>
      </c>
      <c r="D325" s="38">
        <f t="shared" si="32"/>
        <v>38030</v>
      </c>
      <c r="E325" s="46">
        <f t="shared" si="33"/>
        <v>2.6226990898320071</v>
      </c>
      <c r="F325" s="21">
        <f t="shared" si="34"/>
        <v>31300</v>
      </c>
      <c r="G325" s="46">
        <f t="shared" si="35"/>
        <v>1.0281236907691091</v>
      </c>
      <c r="H325" s="19">
        <f t="shared" si="36"/>
        <v>31173</v>
      </c>
      <c r="I325" s="47">
        <f t="shared" si="37"/>
        <v>0.88030917713936174</v>
      </c>
      <c r="J325" s="21">
        <f t="shared" si="38"/>
        <v>31592</v>
      </c>
      <c r="K325" s="46">
        <f t="shared" si="39"/>
        <v>2.0684809051168704</v>
      </c>
    </row>
    <row r="326" spans="3:11" x14ac:dyDescent="0.25">
      <c r="C326" s="16">
        <v>30.9</v>
      </c>
      <c r="D326" s="38">
        <f t="shared" si="32"/>
        <v>38130</v>
      </c>
      <c r="E326" s="46">
        <f t="shared" si="33"/>
        <v>2.6192576776557863</v>
      </c>
      <c r="F326" s="21">
        <f t="shared" si="34"/>
        <v>31400</v>
      </c>
      <c r="G326" s="46">
        <f t="shared" si="35"/>
        <v>1.026485245599297</v>
      </c>
      <c r="H326" s="19">
        <f t="shared" si="36"/>
        <v>31273</v>
      </c>
      <c r="I326" s="47">
        <f t="shared" si="37"/>
        <v>0.87890059140417665</v>
      </c>
      <c r="J326" s="21">
        <f t="shared" si="38"/>
        <v>31692</v>
      </c>
      <c r="K326" s="46">
        <f t="shared" si="39"/>
        <v>2.0652149149767727</v>
      </c>
    </row>
    <row r="327" spans="3:11" x14ac:dyDescent="0.25">
      <c r="C327" s="16">
        <v>31</v>
      </c>
      <c r="D327" s="38">
        <f t="shared" si="32"/>
        <v>38230</v>
      </c>
      <c r="E327" s="46">
        <f t="shared" si="33"/>
        <v>2.6158297771192873</v>
      </c>
      <c r="F327" s="21">
        <f t="shared" si="34"/>
        <v>31500</v>
      </c>
      <c r="G327" s="46">
        <f t="shared" si="35"/>
        <v>1.0248546087546482</v>
      </c>
      <c r="H327" s="19">
        <f t="shared" si="36"/>
        <v>31373</v>
      </c>
      <c r="I327" s="47">
        <f t="shared" si="37"/>
        <v>0.87749874575080811</v>
      </c>
      <c r="J327" s="21">
        <f t="shared" si="38"/>
        <v>31792</v>
      </c>
      <c r="K327" s="46">
        <f t="shared" si="39"/>
        <v>2.0619643464700652</v>
      </c>
    </row>
    <row r="328" spans="3:11" x14ac:dyDescent="0.25">
      <c r="C328" s="16">
        <v>31.1</v>
      </c>
      <c r="D328" s="38">
        <f t="shared" si="32"/>
        <v>38330</v>
      </c>
      <c r="E328" s="46">
        <f t="shared" si="33"/>
        <v>2.6124153000378518</v>
      </c>
      <c r="F328" s="21">
        <f t="shared" si="34"/>
        <v>31600</v>
      </c>
      <c r="G328" s="46">
        <f t="shared" si="35"/>
        <v>1.0232317184114357</v>
      </c>
      <c r="H328" s="19">
        <f t="shared" si="36"/>
        <v>31473</v>
      </c>
      <c r="I328" s="47">
        <f t="shared" si="37"/>
        <v>0.87610358659801235</v>
      </c>
      <c r="J328" s="21">
        <f t="shared" si="38"/>
        <v>31892</v>
      </c>
      <c r="K328" s="46">
        <f t="shared" si="39"/>
        <v>2.0587290786122217</v>
      </c>
    </row>
    <row r="329" spans="3:11" x14ac:dyDescent="0.25">
      <c r="C329" s="16">
        <v>31.2</v>
      </c>
      <c r="D329" s="38">
        <f t="shared" si="32"/>
        <v>38430</v>
      </c>
      <c r="E329" s="46">
        <f t="shared" si="33"/>
        <v>2.6090141590304867</v>
      </c>
      <c r="F329" s="21">
        <f t="shared" si="34"/>
        <v>31700</v>
      </c>
      <c r="G329" s="46">
        <f t="shared" si="35"/>
        <v>1.0216165134290702</v>
      </c>
      <c r="H329" s="19">
        <f t="shared" si="36"/>
        <v>31573</v>
      </c>
      <c r="I329" s="47">
        <f t="shared" si="37"/>
        <v>0.87471506095898843</v>
      </c>
      <c r="J329" s="21">
        <f t="shared" si="38"/>
        <v>31992</v>
      </c>
      <c r="K329" s="46">
        <f t="shared" si="39"/>
        <v>2.0555089917433516</v>
      </c>
    </row>
    <row r="330" spans="3:11" x14ac:dyDescent="0.25">
      <c r="C330" s="16">
        <v>31.3</v>
      </c>
      <c r="D330" s="38">
        <f t="shared" si="32"/>
        <v>38530</v>
      </c>
      <c r="E330" s="46">
        <f t="shared" si="33"/>
        <v>2.6056262675104662</v>
      </c>
      <c r="F330" s="21">
        <f t="shared" si="34"/>
        <v>31800</v>
      </c>
      <c r="G330" s="46">
        <f t="shared" si="35"/>
        <v>1.0200089333404236</v>
      </c>
      <c r="H330" s="19">
        <f t="shared" si="36"/>
        <v>31673</v>
      </c>
      <c r="I330" s="47">
        <f t="shared" si="37"/>
        <v>0.87333311643292522</v>
      </c>
      <c r="J330" s="21">
        <f t="shared" si="38"/>
        <v>32092</v>
      </c>
      <c r="K330" s="46">
        <f t="shared" si="39"/>
        <v>2.0523039675096135</v>
      </c>
    </row>
    <row r="331" spans="3:11" x14ac:dyDescent="0.25">
      <c r="C331" s="16">
        <v>31.4</v>
      </c>
      <c r="D331" s="38">
        <f t="shared" si="32"/>
        <v>38630</v>
      </c>
      <c r="E331" s="46">
        <f t="shared" si="33"/>
        <v>2.6022515396760801</v>
      </c>
      <c r="F331" s="21">
        <f t="shared" si="34"/>
        <v>31900</v>
      </c>
      <c r="G331" s="46">
        <f t="shared" si="35"/>
        <v>1.0184089183423213</v>
      </c>
      <c r="H331" s="19">
        <f t="shared" si="36"/>
        <v>31773</v>
      </c>
      <c r="I331" s="47">
        <f t="shared" si="37"/>
        <v>0.8719577011966958</v>
      </c>
      <c r="J331" s="21">
        <f t="shared" si="38"/>
        <v>32192</v>
      </c>
      <c r="K331" s="46">
        <f t="shared" si="39"/>
        <v>2.0491138888449423</v>
      </c>
    </row>
    <row r="332" spans="3:11" x14ac:dyDescent="0.25">
      <c r="C332" s="16">
        <v>31.5</v>
      </c>
      <c r="D332" s="38">
        <f t="shared" si="32"/>
        <v>38730</v>
      </c>
      <c r="E332" s="46">
        <f t="shared" si="33"/>
        <v>2.5988898905015003</v>
      </c>
      <c r="F332" s="21">
        <f t="shared" si="34"/>
        <v>32000</v>
      </c>
      <c r="G332" s="46">
        <f t="shared" si="35"/>
        <v>1.0168164092861993</v>
      </c>
      <c r="H332" s="19">
        <f t="shared" si="36"/>
        <v>31873</v>
      </c>
      <c r="I332" s="47">
        <f t="shared" si="37"/>
        <v>0.87058876399669516</v>
      </c>
      <c r="J332" s="21">
        <f t="shared" si="38"/>
        <v>32292</v>
      </c>
      <c r="K332" s="46">
        <f t="shared" si="39"/>
        <v>2.0459386399530901</v>
      </c>
    </row>
    <row r="333" spans="3:11" x14ac:dyDescent="0.25">
      <c r="C333" s="16">
        <v>31.6</v>
      </c>
      <c r="D333" s="38">
        <f t="shared" si="32"/>
        <v>38830</v>
      </c>
      <c r="E333" s="46">
        <f t="shared" si="33"/>
        <v>2.5955412357277892</v>
      </c>
      <c r="F333" s="21">
        <f t="shared" si="34"/>
        <v>32100</v>
      </c>
      <c r="G333" s="46">
        <f t="shared" si="35"/>
        <v>1.0152313476689188</v>
      </c>
      <c r="H333" s="19">
        <f t="shared" si="36"/>
        <v>31973</v>
      </c>
      <c r="I333" s="47">
        <f t="shared" si="37"/>
        <v>0.86922625414081822</v>
      </c>
      <c r="J333" s="21">
        <f t="shared" si="38"/>
        <v>32392</v>
      </c>
      <c r="K333" s="46">
        <f t="shared" si="39"/>
        <v>2.042778106289973</v>
      </c>
    </row>
    <row r="334" spans="3:11" x14ac:dyDescent="0.25">
      <c r="C334" s="16">
        <v>31.7</v>
      </c>
      <c r="D334" s="38">
        <f t="shared" si="32"/>
        <v>38930</v>
      </c>
      <c r="E334" s="46">
        <f t="shared" si="33"/>
        <v>2.592205491854024</v>
      </c>
      <c r="F334" s="21">
        <f t="shared" si="34"/>
        <v>32200</v>
      </c>
      <c r="G334" s="46">
        <f t="shared" si="35"/>
        <v>1.0136536756237409</v>
      </c>
      <c r="H334" s="19">
        <f t="shared" si="36"/>
        <v>32073</v>
      </c>
      <c r="I334" s="47">
        <f t="shared" si="37"/>
        <v>0.86787012149057474</v>
      </c>
      <c r="J334" s="21">
        <f t="shared" si="38"/>
        <v>32492</v>
      </c>
      <c r="K334" s="46">
        <f t="shared" si="39"/>
        <v>2.039632174546314</v>
      </c>
    </row>
    <row r="335" spans="3:11" x14ac:dyDescent="0.25">
      <c r="C335" s="16">
        <v>31.8</v>
      </c>
      <c r="D335" s="38">
        <f t="shared" si="32"/>
        <v>39030</v>
      </c>
      <c r="E335" s="46">
        <f t="shared" si="33"/>
        <v>2.5888825761285554</v>
      </c>
      <c r="F335" s="21">
        <f t="shared" si="34"/>
        <v>32300</v>
      </c>
      <c r="G335" s="46">
        <f t="shared" si="35"/>
        <v>1.0120833359114514</v>
      </c>
      <c r="H335" s="19">
        <f t="shared" si="36"/>
        <v>32173</v>
      </c>
      <c r="I335" s="47">
        <f t="shared" si="37"/>
        <v>0.86652031645334149</v>
      </c>
      <c r="J335" s="21">
        <f t="shared" si="38"/>
        <v>32592</v>
      </c>
      <c r="K335" s="46">
        <f t="shared" si="39"/>
        <v>2.0365007326305813</v>
      </c>
    </row>
    <row r="336" spans="3:11" x14ac:dyDescent="0.25">
      <c r="C336" s="16">
        <v>31.9</v>
      </c>
      <c r="D336" s="38">
        <f t="shared" si="32"/>
        <v>39130</v>
      </c>
      <c r="E336" s="46">
        <f t="shared" si="33"/>
        <v>2.5855724065403836</v>
      </c>
      <c r="F336" s="21">
        <f t="shared" si="34"/>
        <v>32400</v>
      </c>
      <c r="G336" s="46">
        <f t="shared" si="35"/>
        <v>1.01052027191164</v>
      </c>
      <c r="H336" s="19">
        <f t="shared" si="36"/>
        <v>32273</v>
      </c>
      <c r="I336" s="47">
        <f t="shared" si="37"/>
        <v>0.86517678997474323</v>
      </c>
      <c r="J336" s="21">
        <f t="shared" si="38"/>
        <v>32692</v>
      </c>
      <c r="K336" s="46">
        <f t="shared" si="39"/>
        <v>2.0333836696522143</v>
      </c>
    </row>
    <row r="337" spans="3:11" x14ac:dyDescent="0.25">
      <c r="C337" s="16">
        <v>32</v>
      </c>
      <c r="D337" s="38">
        <f t="shared" si="32"/>
        <v>39230</v>
      </c>
      <c r="E337" s="46">
        <f t="shared" si="33"/>
        <v>2.5822749018106581</v>
      </c>
      <c r="F337" s="21">
        <f t="shared" si="34"/>
        <v>32500</v>
      </c>
      <c r="G337" s="46">
        <f t="shared" si="35"/>
        <v>1.0089644276141254</v>
      </c>
      <c r="H337" s="19">
        <f t="shared" si="36"/>
        <v>32373</v>
      </c>
      <c r="I337" s="47">
        <f t="shared" si="37"/>
        <v>0.86383949353116651</v>
      </c>
      <c r="J337" s="21">
        <f t="shared" si="38"/>
        <v>32792</v>
      </c>
      <c r="K337" s="46">
        <f t="shared" si="39"/>
        <v>2.0302808759051292</v>
      </c>
    </row>
    <row r="338" spans="3:11" x14ac:dyDescent="0.25">
      <c r="C338" s="16">
        <v>32.1</v>
      </c>
      <c r="D338" s="38">
        <f t="shared" ref="D338:D401" si="40">C338*1000+$E$14</f>
        <v>39330</v>
      </c>
      <c r="E338" s="46">
        <f t="shared" ref="E338:E401" si="41">SQRT(2*$E$15/D338)/1000</f>
        <v>2.5789899813842934</v>
      </c>
      <c r="F338" s="21">
        <f t="shared" ref="F338:F401" si="42">C338*1000+$G$14</f>
        <v>32600</v>
      </c>
      <c r="G338" s="46">
        <f t="shared" ref="G338:G401" si="43">SQRT(2*$G$15/F338)/1000</f>
        <v>1.007415747610525</v>
      </c>
      <c r="H338" s="19">
        <f t="shared" ref="H338:H401" si="44">C338*1000+$I$14</f>
        <v>32473</v>
      </c>
      <c r="I338" s="47">
        <f t="shared" ref="I338:I401" si="45">SQRT(2*$I$15/H338)/1000</f>
        <v>0.86250837912239808</v>
      </c>
      <c r="J338" s="21">
        <f t="shared" ref="J338:J401" si="46">C338*1000+$K$14</f>
        <v>32892</v>
      </c>
      <c r="K338" s="46">
        <f t="shared" ref="K338:K401" si="47">SQRT(2*$K$15/J338)/1000</f>
        <v>2.0271922428515023</v>
      </c>
    </row>
    <row r="339" spans="3:11" x14ac:dyDescent="0.25">
      <c r="C339" s="16">
        <v>32.200000000000003</v>
      </c>
      <c r="D339" s="38">
        <f t="shared" si="40"/>
        <v>39430</v>
      </c>
      <c r="E339" s="46">
        <f t="shared" si="41"/>
        <v>2.5757175654217064</v>
      </c>
      <c r="F339" s="21">
        <f t="shared" si="42"/>
        <v>32700.000000000004</v>
      </c>
      <c r="G339" s="46">
        <f t="shared" si="43"/>
        <v>1.0058741770859669</v>
      </c>
      <c r="H339" s="19">
        <f t="shared" si="44"/>
        <v>32573.000000000004</v>
      </c>
      <c r="I339" s="47">
        <f t="shared" si="45"/>
        <v>0.86118339926438836</v>
      </c>
      <c r="J339" s="21">
        <f t="shared" si="46"/>
        <v>32992</v>
      </c>
      <c r="K339" s="46">
        <f t="shared" si="47"/>
        <v>2.0241176631058231</v>
      </c>
    </row>
    <row r="340" spans="3:11" x14ac:dyDescent="0.25">
      <c r="C340" s="16">
        <v>32.299999999999997</v>
      </c>
      <c r="D340" s="38">
        <f t="shared" si="40"/>
        <v>39530</v>
      </c>
      <c r="E340" s="46">
        <f t="shared" si="41"/>
        <v>2.5724575747906631</v>
      </c>
      <c r="F340" s="21">
        <f t="shared" si="42"/>
        <v>32800</v>
      </c>
      <c r="G340" s="46">
        <f t="shared" si="43"/>
        <v>1.0043396618109417</v>
      </c>
      <c r="H340" s="19">
        <f t="shared" si="44"/>
        <v>32672.999999999996</v>
      </c>
      <c r="I340" s="47">
        <f t="shared" si="45"/>
        <v>0.8598645069821379</v>
      </c>
      <c r="J340" s="21">
        <f t="shared" si="46"/>
        <v>33092</v>
      </c>
      <c r="K340" s="46">
        <f t="shared" si="47"/>
        <v>2.0210570304192119</v>
      </c>
    </row>
    <row r="341" spans="3:11" x14ac:dyDescent="0.25">
      <c r="C341" s="16">
        <v>32.4</v>
      </c>
      <c r="D341" s="38">
        <f t="shared" si="40"/>
        <v>39630</v>
      </c>
      <c r="E341" s="46">
        <f t="shared" si="41"/>
        <v>2.5692099310582437</v>
      </c>
      <c r="F341" s="21">
        <f t="shared" si="42"/>
        <v>32900</v>
      </c>
      <c r="G341" s="46">
        <f t="shared" si="43"/>
        <v>1.0028121481332883</v>
      </c>
      <c r="H341" s="19">
        <f t="shared" si="44"/>
        <v>32773</v>
      </c>
      <c r="I341" s="47">
        <f t="shared" si="45"/>
        <v>0.85855165580270065</v>
      </c>
      <c r="J341" s="21">
        <f t="shared" si="46"/>
        <v>33192</v>
      </c>
      <c r="K341" s="46">
        <f t="shared" si="47"/>
        <v>2.0180102396639996</v>
      </c>
    </row>
    <row r="342" spans="3:11" x14ac:dyDescent="0.25">
      <c r="C342" s="16">
        <v>32.5</v>
      </c>
      <c r="D342" s="38">
        <f t="shared" si="40"/>
        <v>39730</v>
      </c>
      <c r="E342" s="46">
        <f t="shared" si="41"/>
        <v>2.5659745564829177</v>
      </c>
      <c r="F342" s="21">
        <f t="shared" si="42"/>
        <v>33000</v>
      </c>
      <c r="G342" s="46">
        <f t="shared" si="43"/>
        <v>1.0012915829703175</v>
      </c>
      <c r="H342" s="19">
        <f t="shared" si="44"/>
        <v>32873</v>
      </c>
      <c r="I342" s="47">
        <f t="shared" si="45"/>
        <v>0.85724479974830836</v>
      </c>
      <c r="J342" s="21">
        <f t="shared" si="46"/>
        <v>33292</v>
      </c>
      <c r="K342" s="46">
        <f t="shared" si="47"/>
        <v>2.0149771868185606</v>
      </c>
    </row>
    <row r="343" spans="3:11" x14ac:dyDescent="0.25">
      <c r="C343" s="16">
        <v>32.6</v>
      </c>
      <c r="D343" s="38">
        <f t="shared" si="40"/>
        <v>39830</v>
      </c>
      <c r="E343" s="46">
        <f t="shared" si="41"/>
        <v>2.5627513740067229</v>
      </c>
      <c r="F343" s="21">
        <f t="shared" si="42"/>
        <v>33100</v>
      </c>
      <c r="G343" s="46">
        <f t="shared" si="43"/>
        <v>0.99977791380106174</v>
      </c>
      <c r="H343" s="19">
        <f t="shared" si="44"/>
        <v>32973</v>
      </c>
      <c r="I343" s="47">
        <f t="shared" si="45"/>
        <v>0.85594389332960508</v>
      </c>
      <c r="J343" s="21">
        <f t="shared" si="46"/>
        <v>33392</v>
      </c>
      <c r="K343" s="46">
        <f t="shared" si="47"/>
        <v>2.0119577689523958</v>
      </c>
    </row>
    <row r="344" spans="3:11" x14ac:dyDescent="0.25">
      <c r="C344" s="16">
        <v>32.700000000000003</v>
      </c>
      <c r="D344" s="38">
        <f t="shared" si="40"/>
        <v>39930</v>
      </c>
      <c r="E344" s="46">
        <f t="shared" si="41"/>
        <v>2.5595403072475635</v>
      </c>
      <c r="F344" s="21">
        <f t="shared" si="42"/>
        <v>33200</v>
      </c>
      <c r="G344" s="46">
        <f t="shared" si="43"/>
        <v>0.99827108865865644</v>
      </c>
      <c r="H344" s="19">
        <f t="shared" si="44"/>
        <v>33073</v>
      </c>
      <c r="I344" s="47">
        <f t="shared" si="45"/>
        <v>0.8546488915389987</v>
      </c>
      <c r="J344" s="21">
        <f t="shared" si="46"/>
        <v>33492</v>
      </c>
      <c r="K344" s="46">
        <f t="shared" si="47"/>
        <v>2.0089518842114611</v>
      </c>
    </row>
    <row r="345" spans="3:11" x14ac:dyDescent="0.25">
      <c r="C345" s="16">
        <v>32.799999999999997</v>
      </c>
      <c r="D345" s="38">
        <f t="shared" si="40"/>
        <v>40030</v>
      </c>
      <c r="E345" s="46">
        <f t="shared" si="41"/>
        <v>2.5563412804916035</v>
      </c>
      <c r="F345" s="21">
        <f t="shared" si="42"/>
        <v>33300</v>
      </c>
      <c r="G345" s="46">
        <f t="shared" si="43"/>
        <v>0.99677105612284744</v>
      </c>
      <c r="H345" s="19">
        <f t="shared" si="44"/>
        <v>33173</v>
      </c>
      <c r="I345" s="47">
        <f t="shared" si="45"/>
        <v>0.85335974984411933</v>
      </c>
      <c r="J345" s="21">
        <f t="shared" si="46"/>
        <v>33592</v>
      </c>
      <c r="K345" s="46">
        <f t="shared" si="47"/>
        <v>2.0059594318037384</v>
      </c>
    </row>
    <row r="346" spans="3:11" x14ac:dyDescent="0.25">
      <c r="C346" s="16">
        <v>32.9</v>
      </c>
      <c r="D346" s="38">
        <f t="shared" si="40"/>
        <v>40130</v>
      </c>
      <c r="E346" s="46">
        <f t="shared" si="41"/>
        <v>2.5531542186857679</v>
      </c>
      <c r="F346" s="21">
        <f t="shared" si="42"/>
        <v>33400</v>
      </c>
      <c r="G346" s="46">
        <f t="shared" si="43"/>
        <v>0.99527776531261902</v>
      </c>
      <c r="H346" s="19">
        <f t="shared" si="44"/>
        <v>33273</v>
      </c>
      <c r="I346" s="47">
        <f t="shared" si="45"/>
        <v>0.85207642418138807</v>
      </c>
      <c r="J346" s="21">
        <f t="shared" si="46"/>
        <v>33692</v>
      </c>
      <c r="K346" s="46">
        <f t="shared" si="47"/>
        <v>2.0029803119850373</v>
      </c>
    </row>
    <row r="347" spans="3:11" x14ac:dyDescent="0.25">
      <c r="C347" s="16">
        <v>33</v>
      </c>
      <c r="D347" s="38">
        <f t="shared" si="40"/>
        <v>40230</v>
      </c>
      <c r="E347" s="46">
        <f t="shared" si="41"/>
        <v>2.549979047430349</v>
      </c>
      <c r="F347" s="21">
        <f t="shared" si="42"/>
        <v>33500</v>
      </c>
      <c r="G347" s="46">
        <f t="shared" si="43"/>
        <v>0.99379116587894711</v>
      </c>
      <c r="H347" s="19">
        <f t="shared" si="44"/>
        <v>33373</v>
      </c>
      <c r="I347" s="47">
        <f t="shared" si="45"/>
        <v>0.85079887094969109</v>
      </c>
      <c r="J347" s="21">
        <f t="shared" si="46"/>
        <v>33792</v>
      </c>
      <c r="K347" s="46">
        <f t="shared" si="47"/>
        <v>2.0000144260450332</v>
      </c>
    </row>
    <row r="348" spans="3:11" x14ac:dyDescent="0.25">
      <c r="C348" s="16">
        <v>33.1</v>
      </c>
      <c r="D348" s="38">
        <f t="shared" si="40"/>
        <v>40330</v>
      </c>
      <c r="E348" s="46">
        <f t="shared" si="41"/>
        <v>2.5468156929717121</v>
      </c>
      <c r="F348" s="21">
        <f t="shared" si="42"/>
        <v>33600</v>
      </c>
      <c r="G348" s="46">
        <f t="shared" si="43"/>
        <v>0.99231120799766737</v>
      </c>
      <c r="H348" s="19">
        <f t="shared" si="44"/>
        <v>33473</v>
      </c>
      <c r="I348" s="47">
        <f t="shared" si="45"/>
        <v>0.84952704700415704</v>
      </c>
      <c r="J348" s="21">
        <f t="shared" si="46"/>
        <v>33892</v>
      </c>
      <c r="K348" s="46">
        <f t="shared" si="47"/>
        <v>1.9970616762935292</v>
      </c>
    </row>
    <row r="349" spans="3:11" x14ac:dyDescent="0.25">
      <c r="C349" s="16">
        <v>33.200000000000003</v>
      </c>
      <c r="D349" s="38">
        <f t="shared" si="40"/>
        <v>40430</v>
      </c>
      <c r="E349" s="46">
        <f t="shared" si="41"/>
        <v>2.5436640821950975</v>
      </c>
      <c r="F349" s="21">
        <f t="shared" si="42"/>
        <v>33700</v>
      </c>
      <c r="G349" s="46">
        <f t="shared" si="43"/>
        <v>0.99083784236246231</v>
      </c>
      <c r="H349" s="19">
        <f t="shared" si="44"/>
        <v>33573</v>
      </c>
      <c r="I349" s="47">
        <f t="shared" si="45"/>
        <v>0.84826090965003809</v>
      </c>
      <c r="J349" s="21">
        <f t="shared" si="46"/>
        <v>33992</v>
      </c>
      <c r="K349" s="46">
        <f t="shared" si="47"/>
        <v>1.9941219660469416</v>
      </c>
    </row>
    <row r="350" spans="3:11" x14ac:dyDescent="0.25">
      <c r="C350" s="16">
        <v>33.299999999999997</v>
      </c>
      <c r="D350" s="38">
        <f t="shared" si="40"/>
        <v>40530</v>
      </c>
      <c r="E350" s="46">
        <f t="shared" si="41"/>
        <v>2.5405241426175253</v>
      </c>
      <c r="F350" s="21">
        <f t="shared" si="42"/>
        <v>33800</v>
      </c>
      <c r="G350" s="46">
        <f t="shared" si="43"/>
        <v>0.98937102017796164</v>
      </c>
      <c r="H350" s="19">
        <f t="shared" si="44"/>
        <v>33673</v>
      </c>
      <c r="I350" s="47">
        <f t="shared" si="45"/>
        <v>0.84700041663668979</v>
      </c>
      <c r="J350" s="21">
        <f t="shared" si="46"/>
        <v>34092</v>
      </c>
      <c r="K350" s="46">
        <f t="shared" si="47"/>
        <v>1.991195199615003</v>
      </c>
    </row>
    <row r="351" spans="3:11" x14ac:dyDescent="0.25">
      <c r="C351" s="16">
        <v>33.4</v>
      </c>
      <c r="D351" s="38">
        <f t="shared" si="40"/>
        <v>40630</v>
      </c>
      <c r="E351" s="46">
        <f t="shared" si="41"/>
        <v>2.5373958023807912</v>
      </c>
      <c r="F351" s="21">
        <f t="shared" si="42"/>
        <v>33900</v>
      </c>
      <c r="G351" s="46">
        <f t="shared" si="43"/>
        <v>0.98791069315295454</v>
      </c>
      <c r="H351" s="19">
        <f t="shared" si="44"/>
        <v>33773</v>
      </c>
      <c r="I351" s="47">
        <f t="shared" si="45"/>
        <v>0.84574552615164877</v>
      </c>
      <c r="J351" s="21">
        <f t="shared" si="46"/>
        <v>34192</v>
      </c>
      <c r="K351" s="46">
        <f t="shared" si="47"/>
        <v>1.9882812822876799</v>
      </c>
    </row>
    <row r="352" spans="3:11" x14ac:dyDescent="0.25">
      <c r="C352" s="16">
        <v>33.5</v>
      </c>
      <c r="D352" s="38">
        <f t="shared" si="40"/>
        <v>40730</v>
      </c>
      <c r="E352" s="46">
        <f t="shared" si="41"/>
        <v>2.5342789902445628</v>
      </c>
      <c r="F352" s="21">
        <f t="shared" si="42"/>
        <v>34000</v>
      </c>
      <c r="G352" s="46">
        <f t="shared" si="43"/>
        <v>0.98645681349371239</v>
      </c>
      <c r="H352" s="19">
        <f t="shared" si="44"/>
        <v>33873</v>
      </c>
      <c r="I352" s="47">
        <f t="shared" si="45"/>
        <v>0.84449619681480781</v>
      </c>
      <c r="J352" s="21">
        <f t="shared" si="46"/>
        <v>34292</v>
      </c>
      <c r="K352" s="46">
        <f t="shared" si="47"/>
        <v>1.9853801203222992</v>
      </c>
    </row>
    <row r="353" spans="3:11" x14ac:dyDescent="0.25">
      <c r="C353" s="16">
        <v>33.6</v>
      </c>
      <c r="D353" s="38">
        <f t="shared" si="40"/>
        <v>40830</v>
      </c>
      <c r="E353" s="46">
        <f t="shared" si="41"/>
        <v>2.5311736355795622</v>
      </c>
      <c r="F353" s="21">
        <f t="shared" si="42"/>
        <v>34100</v>
      </c>
      <c r="G353" s="46">
        <f t="shared" si="43"/>
        <v>0.98500933389741874</v>
      </c>
      <c r="H353" s="19">
        <f t="shared" si="44"/>
        <v>33973</v>
      </c>
      <c r="I353" s="47">
        <f t="shared" si="45"/>
        <v>0.84325238767268496</v>
      </c>
      <c r="J353" s="21">
        <f t="shared" si="46"/>
        <v>34392</v>
      </c>
      <c r="K353" s="46">
        <f t="shared" si="47"/>
        <v>1.9824916209308838</v>
      </c>
    </row>
    <row r="354" spans="3:11" x14ac:dyDescent="0.25">
      <c r="C354" s="16">
        <v>33.700000000000003</v>
      </c>
      <c r="D354" s="38">
        <f t="shared" si="40"/>
        <v>40930</v>
      </c>
      <c r="E354" s="46">
        <f t="shared" si="41"/>
        <v>2.5280796683608466</v>
      </c>
      <c r="F354" s="21">
        <f t="shared" si="42"/>
        <v>34200</v>
      </c>
      <c r="G354" s="46">
        <f t="shared" si="43"/>
        <v>0.98356820754570495</v>
      </c>
      <c r="H354" s="19">
        <f t="shared" si="44"/>
        <v>34073</v>
      </c>
      <c r="I354" s="47">
        <f t="shared" si="45"/>
        <v>0.84201405819278397</v>
      </c>
      <c r="J354" s="21">
        <f t="shared" si="46"/>
        <v>34492</v>
      </c>
      <c r="K354" s="46">
        <f t="shared" si="47"/>
        <v>1.9796156922676853</v>
      </c>
    </row>
    <row r="355" spans="3:11" x14ac:dyDescent="0.25">
      <c r="C355" s="16">
        <v>33.799999999999997</v>
      </c>
      <c r="D355" s="38">
        <f t="shared" si="40"/>
        <v>41030</v>
      </c>
      <c r="E355" s="46">
        <f t="shared" si="41"/>
        <v>2.5249970191611735</v>
      </c>
      <c r="F355" s="21">
        <f t="shared" si="42"/>
        <v>34300</v>
      </c>
      <c r="G355" s="46">
        <f t="shared" si="43"/>
        <v>0.98213338809829032</v>
      </c>
      <c r="H355" s="19">
        <f t="shared" si="44"/>
        <v>34173</v>
      </c>
      <c r="I355" s="47">
        <f t="shared" si="45"/>
        <v>0.84078116825804761</v>
      </c>
      <c r="J355" s="21">
        <f t="shared" si="46"/>
        <v>34592</v>
      </c>
      <c r="K355" s="46">
        <f t="shared" si="47"/>
        <v>1.9767522434169198</v>
      </c>
    </row>
    <row r="356" spans="3:11" x14ac:dyDescent="0.25">
      <c r="C356" s="16">
        <v>33.9</v>
      </c>
      <c r="D356" s="38">
        <f t="shared" si="40"/>
        <v>41130</v>
      </c>
      <c r="E356" s="46">
        <f t="shared" si="41"/>
        <v>2.5219256191444592</v>
      </c>
      <c r="F356" s="21">
        <f t="shared" si="42"/>
        <v>34400</v>
      </c>
      <c r="G356" s="46">
        <f t="shared" si="43"/>
        <v>0.98070482968672312</v>
      </c>
      <c r="H356" s="19">
        <f t="shared" si="44"/>
        <v>34273</v>
      </c>
      <c r="I356" s="47">
        <f t="shared" si="45"/>
        <v>0.83955367816139848</v>
      </c>
      <c r="J356" s="21">
        <f t="shared" si="46"/>
        <v>34692</v>
      </c>
      <c r="K356" s="46">
        <f t="shared" si="47"/>
        <v>1.9739011843806957</v>
      </c>
    </row>
    <row r="357" spans="3:11" x14ac:dyDescent="0.25">
      <c r="C357" s="16">
        <v>34</v>
      </c>
      <c r="D357" s="38">
        <f t="shared" si="40"/>
        <v>41230</v>
      </c>
      <c r="E357" s="46">
        <f t="shared" si="41"/>
        <v>2.5188654000593238</v>
      </c>
      <c r="F357" s="21">
        <f t="shared" si="42"/>
        <v>34500</v>
      </c>
      <c r="G357" s="46">
        <f t="shared" si="43"/>
        <v>0.97928248690822195</v>
      </c>
      <c r="H357" s="19">
        <f t="shared" si="44"/>
        <v>34373</v>
      </c>
      <c r="I357" s="47">
        <f t="shared" si="45"/>
        <v>0.83833154860036774</v>
      </c>
      <c r="J357" s="21">
        <f t="shared" si="46"/>
        <v>34792</v>
      </c>
      <c r="K357" s="46">
        <f t="shared" si="47"/>
        <v>1.9710624260671334</v>
      </c>
    </row>
    <row r="358" spans="3:11" x14ac:dyDescent="0.25">
      <c r="C358" s="16">
        <v>34.1</v>
      </c>
      <c r="D358" s="38">
        <f t="shared" si="40"/>
        <v>41330</v>
      </c>
      <c r="E358" s="46">
        <f t="shared" si="41"/>
        <v>2.5158162942327178</v>
      </c>
      <c r="F358" s="21">
        <f t="shared" si="42"/>
        <v>34600</v>
      </c>
      <c r="G358" s="46">
        <f t="shared" si="43"/>
        <v>0.97786631481961495</v>
      </c>
      <c r="H358" s="19">
        <f t="shared" si="44"/>
        <v>34473</v>
      </c>
      <c r="I358" s="47">
        <f t="shared" si="45"/>
        <v>0.8371147406718098</v>
      </c>
      <c r="J358" s="21">
        <f t="shared" si="46"/>
        <v>34892</v>
      </c>
      <c r="K358" s="46">
        <f t="shared" si="47"/>
        <v>1.9682358802786715</v>
      </c>
    </row>
    <row r="359" spans="3:11" x14ac:dyDescent="0.25">
      <c r="C359" s="16">
        <v>34.200000000000003</v>
      </c>
      <c r="D359" s="38">
        <f t="shared" si="40"/>
        <v>41430</v>
      </c>
      <c r="E359" s="46">
        <f t="shared" si="41"/>
        <v>2.5127782345636378</v>
      </c>
      <c r="F359" s="21">
        <f t="shared" si="42"/>
        <v>34700</v>
      </c>
      <c r="G359" s="46">
        <f t="shared" si="43"/>
        <v>0.97645626893137505</v>
      </c>
      <c r="H359" s="19">
        <f t="shared" si="44"/>
        <v>34573</v>
      </c>
      <c r="I359" s="47">
        <f t="shared" si="45"/>
        <v>0.83590321586670124</v>
      </c>
      <c r="J359" s="21">
        <f t="shared" si="46"/>
        <v>34992</v>
      </c>
      <c r="K359" s="46">
        <f t="shared" si="47"/>
        <v>1.9654214597005579</v>
      </c>
    </row>
    <row r="360" spans="3:11" x14ac:dyDescent="0.25">
      <c r="C360" s="16">
        <v>34.299999999999997</v>
      </c>
      <c r="D360" s="38">
        <f t="shared" si="40"/>
        <v>41530</v>
      </c>
      <c r="E360" s="46">
        <f t="shared" si="41"/>
        <v>2.5097511545169269</v>
      </c>
      <c r="F360" s="21">
        <f t="shared" si="42"/>
        <v>34800</v>
      </c>
      <c r="G360" s="46">
        <f t="shared" si="43"/>
        <v>0.97505230520174935</v>
      </c>
      <c r="H360" s="19">
        <f t="shared" si="44"/>
        <v>34673</v>
      </c>
      <c r="I360" s="47">
        <f t="shared" si="45"/>
        <v>0.83469693606502127</v>
      </c>
      <c r="J360" s="21">
        <f t="shared" si="46"/>
        <v>35092</v>
      </c>
      <c r="K360" s="46">
        <f t="shared" si="47"/>
        <v>1.9626190778895218</v>
      </c>
    </row>
    <row r="361" spans="3:11" x14ac:dyDescent="0.25">
      <c r="C361" s="16">
        <v>34.4</v>
      </c>
      <c r="D361" s="38">
        <f t="shared" si="40"/>
        <v>41630</v>
      </c>
      <c r="E361" s="46">
        <f t="shared" si="41"/>
        <v>2.5067349881171515</v>
      </c>
      <c r="F361" s="21">
        <f t="shared" si="42"/>
        <v>34900</v>
      </c>
      <c r="G361" s="46">
        <f t="shared" si="43"/>
        <v>0.97365438003098259</v>
      </c>
      <c r="H361" s="19">
        <f t="shared" si="44"/>
        <v>34773</v>
      </c>
      <c r="I361" s="47">
        <f t="shared" si="45"/>
        <v>0.8334958635307147</v>
      </c>
      <c r="J361" s="21">
        <f t="shared" si="46"/>
        <v>35192</v>
      </c>
      <c r="K361" s="46">
        <f t="shared" si="47"/>
        <v>1.9598286492626205</v>
      </c>
    </row>
    <row r="362" spans="3:11" x14ac:dyDescent="0.25">
      <c r="C362" s="16">
        <v>34.5</v>
      </c>
      <c r="D362" s="38">
        <f t="shared" si="40"/>
        <v>41730</v>
      </c>
      <c r="E362" s="46">
        <f t="shared" si="41"/>
        <v>2.5037296699425622</v>
      </c>
      <c r="F362" s="21">
        <f t="shared" si="42"/>
        <v>35000</v>
      </c>
      <c r="G362" s="46">
        <f t="shared" si="43"/>
        <v>0.97226245025562841</v>
      </c>
      <c r="H362" s="19">
        <f t="shared" si="44"/>
        <v>34873</v>
      </c>
      <c r="I362" s="47">
        <f t="shared" si="45"/>
        <v>0.83229996090673353</v>
      </c>
      <c r="J362" s="21">
        <f t="shared" si="46"/>
        <v>35292</v>
      </c>
      <c r="K362" s="46">
        <f t="shared" si="47"/>
        <v>1.9570500890862632</v>
      </c>
    </row>
    <row r="363" spans="3:11" x14ac:dyDescent="0.25">
      <c r="C363" s="16">
        <v>34.6</v>
      </c>
      <c r="D363" s="38">
        <f t="shared" si="40"/>
        <v>41830</v>
      </c>
      <c r="E363" s="46">
        <f t="shared" si="41"/>
        <v>2.5007351351191365</v>
      </c>
      <c r="F363" s="21">
        <f t="shared" si="42"/>
        <v>35100</v>
      </c>
      <c r="G363" s="46">
        <f t="shared" si="43"/>
        <v>0.97087647314295333</v>
      </c>
      <c r="H363" s="19">
        <f t="shared" si="44"/>
        <v>34973</v>
      </c>
      <c r="I363" s="47">
        <f t="shared" si="45"/>
        <v>0.83110919121015647</v>
      </c>
      <c r="J363" s="21">
        <f t="shared" si="46"/>
        <v>35392</v>
      </c>
      <c r="K363" s="46">
        <f t="shared" si="47"/>
        <v>1.9542833134654036</v>
      </c>
    </row>
    <row r="364" spans="3:11" x14ac:dyDescent="0.25">
      <c r="C364" s="16">
        <v>34.700000000000003</v>
      </c>
      <c r="D364" s="38">
        <f t="shared" si="40"/>
        <v>41930</v>
      </c>
      <c r="E364" s="46">
        <f t="shared" si="41"/>
        <v>2.497751319314693</v>
      </c>
      <c r="F364" s="21">
        <f t="shared" si="42"/>
        <v>35200</v>
      </c>
      <c r="G364" s="46">
        <f t="shared" si="43"/>
        <v>0.96949640638542556</v>
      </c>
      <c r="H364" s="19">
        <f t="shared" si="44"/>
        <v>35073</v>
      </c>
      <c r="I364" s="47">
        <f t="shared" si="45"/>
        <v>0.8299235178273856</v>
      </c>
      <c r="J364" s="21">
        <f t="shared" si="46"/>
        <v>35492</v>
      </c>
      <c r="K364" s="46">
        <f t="shared" si="47"/>
        <v>1.9515282393329003</v>
      </c>
    </row>
    <row r="365" spans="3:11" x14ac:dyDescent="0.25">
      <c r="C365" s="16">
        <v>34.799999999999997</v>
      </c>
      <c r="D365" s="38">
        <f t="shared" si="40"/>
        <v>42030</v>
      </c>
      <c r="E365" s="46">
        <f t="shared" si="41"/>
        <v>2.4947781587330882</v>
      </c>
      <c r="F365" s="21">
        <f t="shared" si="42"/>
        <v>35300</v>
      </c>
      <c r="G365" s="46">
        <f t="shared" si="43"/>
        <v>0.9681222080952907</v>
      </c>
      <c r="H365" s="19">
        <f t="shared" si="44"/>
        <v>35173</v>
      </c>
      <c r="I365" s="47">
        <f t="shared" si="45"/>
        <v>0.82874290450941779</v>
      </c>
      <c r="J365" s="21">
        <f t="shared" si="46"/>
        <v>35592</v>
      </c>
      <c r="K365" s="46">
        <f t="shared" si="47"/>
        <v>1.9487847844390422</v>
      </c>
    </row>
    <row r="366" spans="3:11" x14ac:dyDescent="0.25">
      <c r="C366" s="16">
        <v>34.9</v>
      </c>
      <c r="D366" s="38">
        <f t="shared" si="40"/>
        <v>42130</v>
      </c>
      <c r="E366" s="46">
        <f t="shared" si="41"/>
        <v>2.49181559010849</v>
      </c>
      <c r="F366" s="21">
        <f t="shared" si="42"/>
        <v>35400</v>
      </c>
      <c r="G366" s="46">
        <f t="shared" si="43"/>
        <v>0.96675383679923299</v>
      </c>
      <c r="H366" s="19">
        <f t="shared" si="44"/>
        <v>35273</v>
      </c>
      <c r="I366" s="47">
        <f t="shared" si="45"/>
        <v>0.82756731536719019</v>
      </c>
      <c r="J366" s="21">
        <f t="shared" si="46"/>
        <v>35692</v>
      </c>
      <c r="K366" s="46">
        <f t="shared" si="47"/>
        <v>1.9460528673412349</v>
      </c>
    </row>
    <row r="367" spans="3:11" x14ac:dyDescent="0.25">
      <c r="C367" s="16">
        <v>35</v>
      </c>
      <c r="D367" s="38">
        <f t="shared" si="40"/>
        <v>42230</v>
      </c>
      <c r="E367" s="46">
        <f t="shared" si="41"/>
        <v>2.4888635506997203</v>
      </c>
      <c r="F367" s="21">
        <f t="shared" si="42"/>
        <v>35500</v>
      </c>
      <c r="G367" s="46">
        <f t="shared" si="43"/>
        <v>0.96539125143311633</v>
      </c>
      <c r="H367" s="19">
        <f t="shared" si="44"/>
        <v>35373</v>
      </c>
      <c r="I367" s="47">
        <f t="shared" si="45"/>
        <v>0.82639671486699773</v>
      </c>
      <c r="J367" s="21">
        <f t="shared" si="46"/>
        <v>35792</v>
      </c>
      <c r="K367" s="46">
        <f t="shared" si="47"/>
        <v>1.9433324073938472</v>
      </c>
    </row>
    <row r="368" spans="3:11" x14ac:dyDescent="0.25">
      <c r="C368" s="16">
        <v>35.1</v>
      </c>
      <c r="D368" s="38">
        <f t="shared" si="40"/>
        <v>42330</v>
      </c>
      <c r="E368" s="46">
        <f t="shared" si="41"/>
        <v>2.4859219782846749</v>
      </c>
      <c r="F368" s="21">
        <f t="shared" si="42"/>
        <v>35600</v>
      </c>
      <c r="G368" s="46">
        <f t="shared" si="43"/>
        <v>0.96403441133681</v>
      </c>
      <c r="H368" s="19">
        <f t="shared" si="44"/>
        <v>35473</v>
      </c>
      <c r="I368" s="47">
        <f t="shared" si="45"/>
        <v>0.8252310678259821</v>
      </c>
      <c r="J368" s="21">
        <f t="shared" si="46"/>
        <v>35892</v>
      </c>
      <c r="K368" s="46">
        <f t="shared" si="47"/>
        <v>1.9406233247382103</v>
      </c>
    </row>
    <row r="369" spans="3:11" x14ac:dyDescent="0.25">
      <c r="C369" s="16">
        <v>35.200000000000003</v>
      </c>
      <c r="D369" s="38">
        <f t="shared" si="40"/>
        <v>42430</v>
      </c>
      <c r="E369" s="46">
        <f t="shared" si="41"/>
        <v>2.4829908111548149</v>
      </c>
      <c r="F369" s="21">
        <f t="shared" si="42"/>
        <v>35700</v>
      </c>
      <c r="G369" s="46">
        <f t="shared" si="43"/>
        <v>0.96268327624909145</v>
      </c>
      <c r="H369" s="19">
        <f t="shared" si="44"/>
        <v>35573</v>
      </c>
      <c r="I369" s="47">
        <f t="shared" si="45"/>
        <v>0.82407033940769037</v>
      </c>
      <c r="J369" s="21">
        <f t="shared" si="46"/>
        <v>35992</v>
      </c>
      <c r="K369" s="46">
        <f t="shared" si="47"/>
        <v>1.9379255402927726</v>
      </c>
    </row>
    <row r="370" spans="3:11" x14ac:dyDescent="0.25">
      <c r="C370" s="16">
        <v>35.299999999999997</v>
      </c>
      <c r="D370" s="38">
        <f t="shared" si="40"/>
        <v>42530</v>
      </c>
      <c r="E370" s="46">
        <f t="shared" si="41"/>
        <v>2.4800699881097321</v>
      </c>
      <c r="F370" s="21">
        <f t="shared" si="42"/>
        <v>35800</v>
      </c>
      <c r="G370" s="46">
        <f t="shared" si="43"/>
        <v>0.96133780630262977</v>
      </c>
      <c r="H370" s="19">
        <f t="shared" si="44"/>
        <v>35673</v>
      </c>
      <c r="I370" s="47">
        <f t="shared" si="45"/>
        <v>0.82291449511770187</v>
      </c>
      <c r="J370" s="21">
        <f t="shared" si="46"/>
        <v>36092</v>
      </c>
      <c r="K370" s="46">
        <f t="shared" si="47"/>
        <v>1.9352389757434048</v>
      </c>
    </row>
    <row r="371" spans="3:11" x14ac:dyDescent="0.25">
      <c r="C371" s="16">
        <v>35.4</v>
      </c>
      <c r="D371" s="38">
        <f t="shared" si="40"/>
        <v>42630</v>
      </c>
      <c r="E371" s="46">
        <f t="shared" si="41"/>
        <v>2.4771594484517778</v>
      </c>
      <c r="F371" s="21">
        <f t="shared" si="42"/>
        <v>35900</v>
      </c>
      <c r="G371" s="46">
        <f t="shared" si="43"/>
        <v>0.95999796201904364</v>
      </c>
      <c r="H371" s="19">
        <f t="shared" si="44"/>
        <v>35773</v>
      </c>
      <c r="I371" s="47">
        <f t="shared" si="45"/>
        <v>0.82176350079932381</v>
      </c>
      <c r="J371" s="21">
        <f t="shared" si="46"/>
        <v>36192</v>
      </c>
      <c r="K371" s="46">
        <f t="shared" si="47"/>
        <v>1.932563553533849</v>
      </c>
    </row>
    <row r="372" spans="3:11" x14ac:dyDescent="0.25">
      <c r="C372" s="16">
        <v>35.5</v>
      </c>
      <c r="D372" s="38">
        <f t="shared" si="40"/>
        <v>42730</v>
      </c>
      <c r="E372" s="46">
        <f t="shared" si="41"/>
        <v>2.474259131980769</v>
      </c>
      <c r="F372" s="21">
        <f t="shared" si="42"/>
        <v>36000</v>
      </c>
      <c r="G372" s="46">
        <f t="shared" si="43"/>
        <v>0.95866370430403658</v>
      </c>
      <c r="H372" s="19">
        <f t="shared" si="44"/>
        <v>35873</v>
      </c>
      <c r="I372" s="47">
        <f t="shared" si="45"/>
        <v>0.82061732262934994</v>
      </c>
      <c r="J372" s="21">
        <f t="shared" si="46"/>
        <v>36292</v>
      </c>
      <c r="K372" s="46">
        <f t="shared" si="47"/>
        <v>1.9298991968563175</v>
      </c>
    </row>
    <row r="373" spans="3:11" x14ac:dyDescent="0.25">
      <c r="C373" s="16">
        <v>35.6</v>
      </c>
      <c r="D373" s="38">
        <f t="shared" si="40"/>
        <v>42830</v>
      </c>
      <c r="E373" s="46">
        <f t="shared" si="41"/>
        <v>2.4713689789887558</v>
      </c>
      <c r="F373" s="21">
        <f t="shared" si="42"/>
        <v>36100</v>
      </c>
      <c r="G373" s="46">
        <f t="shared" si="43"/>
        <v>0.95733499444260628</v>
      </c>
      <c r="H373" s="19">
        <f t="shared" si="44"/>
        <v>35973</v>
      </c>
      <c r="I373" s="47">
        <f t="shared" si="45"/>
        <v>0.8194759271138875</v>
      </c>
      <c r="J373" s="21">
        <f t="shared" si="46"/>
        <v>36392</v>
      </c>
      <c r="K373" s="46">
        <f t="shared" si="47"/>
        <v>1.9272458296422297</v>
      </c>
    </row>
    <row r="374" spans="3:11" x14ac:dyDescent="0.25">
      <c r="C374" s="16">
        <v>35.700000000000003</v>
      </c>
      <c r="D374" s="38">
        <f t="shared" si="40"/>
        <v>42930</v>
      </c>
      <c r="E374" s="46">
        <f t="shared" si="41"/>
        <v>2.4684889302548605</v>
      </c>
      <c r="F374" s="21">
        <f t="shared" si="42"/>
        <v>36200</v>
      </c>
      <c r="G374" s="46">
        <f t="shared" si="43"/>
        <v>0.9560117940943258</v>
      </c>
      <c r="H374" s="19">
        <f t="shared" si="44"/>
        <v>36073</v>
      </c>
      <c r="I374" s="47">
        <f t="shared" si="45"/>
        <v>0.81833928108424525</v>
      </c>
      <c r="J374" s="21">
        <f t="shared" si="46"/>
        <v>36492</v>
      </c>
      <c r="K374" s="46">
        <f t="shared" si="47"/>
        <v>1.9246033765530906</v>
      </c>
    </row>
    <row r="375" spans="3:11" x14ac:dyDescent="0.25">
      <c r="C375" s="16">
        <v>35.799999999999997</v>
      </c>
      <c r="D375" s="38">
        <f t="shared" si="40"/>
        <v>43030</v>
      </c>
      <c r="E375" s="46">
        <f t="shared" si="41"/>
        <v>2.4656189270401803</v>
      </c>
      <c r="F375" s="21">
        <f t="shared" si="42"/>
        <v>36300</v>
      </c>
      <c r="G375" s="46">
        <f t="shared" si="43"/>
        <v>0.95469406528869682</v>
      </c>
      <c r="H375" s="19">
        <f t="shared" si="44"/>
        <v>36173</v>
      </c>
      <c r="I375" s="47">
        <f t="shared" si="45"/>
        <v>0.81720735169288583</v>
      </c>
      <c r="J375" s="21">
        <f t="shared" si="46"/>
        <v>36592</v>
      </c>
      <c r="K375" s="46">
        <f t="shared" si="47"/>
        <v>1.9219717629715072</v>
      </c>
    </row>
    <row r="376" spans="3:11" x14ac:dyDescent="0.25">
      <c r="C376" s="16">
        <v>35.9</v>
      </c>
      <c r="D376" s="38">
        <f t="shared" si="40"/>
        <v>43130</v>
      </c>
      <c r="E376" s="46">
        <f t="shared" si="41"/>
        <v>2.4627589110827546</v>
      </c>
      <c r="F376" s="21">
        <f t="shared" si="42"/>
        <v>36400</v>
      </c>
      <c r="G376" s="46">
        <f t="shared" si="43"/>
        <v>0.95338177042057382</v>
      </c>
      <c r="H376" s="19">
        <f t="shared" si="44"/>
        <v>36273</v>
      </c>
      <c r="I376" s="47">
        <f t="shared" si="45"/>
        <v>0.8160801064094384</v>
      </c>
      <c r="J376" s="21">
        <f t="shared" si="46"/>
        <v>36692</v>
      </c>
      <c r="K376" s="46">
        <f t="shared" si="47"/>
        <v>1.9193509149923376</v>
      </c>
    </row>
    <row r="377" spans="3:11" x14ac:dyDescent="0.25">
      <c r="C377" s="16">
        <v>36</v>
      </c>
      <c r="D377" s="38">
        <f t="shared" si="40"/>
        <v>43230</v>
      </c>
      <c r="E377" s="46">
        <f t="shared" si="41"/>
        <v>2.4599088245925995</v>
      </c>
      <c r="F377" s="21">
        <f t="shared" si="42"/>
        <v>36500</v>
      </c>
      <c r="G377" s="46">
        <f t="shared" si="43"/>
        <v>0.9520748722456559</v>
      </c>
      <c r="H377" s="19">
        <f t="shared" si="44"/>
        <v>36373</v>
      </c>
      <c r="I377" s="47">
        <f t="shared" si="45"/>
        <v>0.81495751301677199</v>
      </c>
      <c r="J377" s="21">
        <f t="shared" si="46"/>
        <v>36792</v>
      </c>
      <c r="K377" s="46">
        <f t="shared" si="47"/>
        <v>1.9167407594139736</v>
      </c>
    </row>
    <row r="378" spans="3:11" x14ac:dyDescent="0.25">
      <c r="C378" s="16">
        <v>36.1</v>
      </c>
      <c r="D378" s="38">
        <f t="shared" si="40"/>
        <v>43330</v>
      </c>
      <c r="E378" s="46">
        <f t="shared" si="41"/>
        <v>2.4570686102468025</v>
      </c>
      <c r="F378" s="21">
        <f t="shared" si="42"/>
        <v>36600</v>
      </c>
      <c r="G378" s="46">
        <f t="shared" si="43"/>
        <v>0.95077333387604768</v>
      </c>
      <c r="H378" s="19">
        <f t="shared" si="44"/>
        <v>36473</v>
      </c>
      <c r="I378" s="47">
        <f t="shared" si="45"/>
        <v>0.81383953960712818</v>
      </c>
      <c r="J378" s="21">
        <f t="shared" si="46"/>
        <v>36892</v>
      </c>
      <c r="K378" s="46">
        <f t="shared" si="47"/>
        <v>1.9141412237297544</v>
      </c>
    </row>
    <row r="379" spans="3:11" x14ac:dyDescent="0.25">
      <c r="C379" s="16">
        <v>36.200000000000003</v>
      </c>
      <c r="D379" s="38">
        <f t="shared" si="40"/>
        <v>43430</v>
      </c>
      <c r="E379" s="46">
        <f t="shared" si="41"/>
        <v>2.4542382111846783</v>
      </c>
      <c r="F379" s="21">
        <f t="shared" si="42"/>
        <v>36700</v>
      </c>
      <c r="G379" s="46">
        <f t="shared" si="43"/>
        <v>0.9494771187758857</v>
      </c>
      <c r="H379" s="19">
        <f t="shared" si="44"/>
        <v>36573</v>
      </c>
      <c r="I379" s="47">
        <f t="shared" si="45"/>
        <v>0.81272615457831199</v>
      </c>
      <c r="J379" s="21">
        <f t="shared" si="46"/>
        <v>36992</v>
      </c>
      <c r="K379" s="46">
        <f t="shared" si="47"/>
        <v>1.9115522361195056</v>
      </c>
    </row>
    <row r="380" spans="3:11" x14ac:dyDescent="0.25">
      <c r="C380" s="16">
        <v>36.299999999999997</v>
      </c>
      <c r="D380" s="38">
        <f t="shared" si="40"/>
        <v>43530</v>
      </c>
      <c r="E380" s="46">
        <f t="shared" si="41"/>
        <v>2.4514175710029904</v>
      </c>
      <c r="F380" s="21">
        <f t="shared" si="42"/>
        <v>36800</v>
      </c>
      <c r="G380" s="46">
        <f t="shared" si="43"/>
        <v>0.9481861907570317</v>
      </c>
      <c r="H380" s="19">
        <f t="shared" si="44"/>
        <v>36673</v>
      </c>
      <c r="I380" s="47">
        <f t="shared" si="45"/>
        <v>0.81161732662993991</v>
      </c>
      <c r="J380" s="21">
        <f t="shared" si="46"/>
        <v>37092</v>
      </c>
      <c r="K380" s="46">
        <f t="shared" si="47"/>
        <v>1.9089737254412058</v>
      </c>
    </row>
    <row r="381" spans="3:11" x14ac:dyDescent="0.25">
      <c r="C381" s="16">
        <v>36.4</v>
      </c>
      <c r="D381" s="38">
        <f t="shared" si="40"/>
        <v>43630</v>
      </c>
      <c r="E381" s="46">
        <f t="shared" si="41"/>
        <v>2.4486066337512287</v>
      </c>
      <c r="F381" s="21">
        <f t="shared" si="42"/>
        <v>36900</v>
      </c>
      <c r="G381" s="46">
        <f t="shared" si="43"/>
        <v>0.94690051397482755</v>
      </c>
      <c r="H381" s="19">
        <f t="shared" si="44"/>
        <v>36773</v>
      </c>
      <c r="I381" s="47">
        <f t="shared" si="45"/>
        <v>0.81051302475974407</v>
      </c>
      <c r="J381" s="21">
        <f t="shared" si="46"/>
        <v>37192</v>
      </c>
      <c r="K381" s="46">
        <f t="shared" si="47"/>
        <v>1.9064056212227762</v>
      </c>
    </row>
    <row r="382" spans="3:11" x14ac:dyDescent="0.25">
      <c r="C382" s="16">
        <v>36.5</v>
      </c>
      <c r="D382" s="38">
        <f t="shared" si="40"/>
        <v>43730</v>
      </c>
      <c r="E382" s="46">
        <f t="shared" si="41"/>
        <v>2.4458053439269491</v>
      </c>
      <c r="F382" s="21">
        <f t="shared" si="42"/>
        <v>37000</v>
      </c>
      <c r="G382" s="46">
        <f t="shared" si="43"/>
        <v>0.94562005292391671</v>
      </c>
      <c r="H382" s="19">
        <f t="shared" si="44"/>
        <v>36873</v>
      </c>
      <c r="I382" s="47">
        <f t="shared" si="45"/>
        <v>0.80941321825993118</v>
      </c>
      <c r="J382" s="21">
        <f t="shared" si="46"/>
        <v>37292</v>
      </c>
      <c r="K382" s="46">
        <f t="shared" si="47"/>
        <v>1.9038478536539907</v>
      </c>
    </row>
    <row r="383" spans="3:11" x14ac:dyDescent="0.25">
      <c r="C383" s="16">
        <v>36.6</v>
      </c>
      <c r="D383" s="38">
        <f t="shared" si="40"/>
        <v>43830</v>
      </c>
      <c r="E383" s="46">
        <f t="shared" si="41"/>
        <v>2.44301364647117</v>
      </c>
      <c r="F383" s="21">
        <f t="shared" si="42"/>
        <v>37100</v>
      </c>
      <c r="G383" s="46">
        <f t="shared" si="43"/>
        <v>0.94434477243412474</v>
      </c>
      <c r="H383" s="19">
        <f t="shared" si="44"/>
        <v>36973</v>
      </c>
      <c r="I383" s="47">
        <f t="shared" si="45"/>
        <v>0.80831787671359634</v>
      </c>
      <c r="J383" s="21">
        <f t="shared" si="46"/>
        <v>37392</v>
      </c>
      <c r="K383" s="46">
        <f t="shared" si="47"/>
        <v>1.9013003535785042</v>
      </c>
    </row>
    <row r="384" spans="3:11" x14ac:dyDescent="0.25">
      <c r="C384" s="16">
        <v>36.700000000000003</v>
      </c>
      <c r="D384" s="38">
        <f t="shared" si="40"/>
        <v>43930</v>
      </c>
      <c r="E384" s="46">
        <f t="shared" si="41"/>
        <v>2.4402314867638255</v>
      </c>
      <c r="F384" s="21">
        <f t="shared" si="42"/>
        <v>37200</v>
      </c>
      <c r="G384" s="46">
        <f t="shared" si="43"/>
        <v>0.94307463766640276</v>
      </c>
      <c r="H384" s="19">
        <f t="shared" si="44"/>
        <v>37073</v>
      </c>
      <c r="I384" s="47">
        <f t="shared" si="45"/>
        <v>0.8072269699911897</v>
      </c>
      <c r="J384" s="21">
        <f t="shared" si="46"/>
        <v>37492</v>
      </c>
      <c r="K384" s="46">
        <f t="shared" si="47"/>
        <v>1.8987630524860013</v>
      </c>
    </row>
    <row r="385" spans="3:11" x14ac:dyDescent="0.25">
      <c r="C385" s="16">
        <v>36.799999999999997</v>
      </c>
      <c r="D385" s="38">
        <f t="shared" si="40"/>
        <v>44030</v>
      </c>
      <c r="E385" s="46">
        <f t="shared" si="41"/>
        <v>2.43745881061928</v>
      </c>
      <c r="F385" s="21">
        <f t="shared" si="42"/>
        <v>37300</v>
      </c>
      <c r="G385" s="46">
        <f t="shared" si="43"/>
        <v>0.94180961410882913</v>
      </c>
      <c r="H385" s="19">
        <f t="shared" si="44"/>
        <v>37173</v>
      </c>
      <c r="I385" s="47">
        <f t="shared" si="45"/>
        <v>0.80614046824703589</v>
      </c>
      <c r="J385" s="21">
        <f t="shared" si="46"/>
        <v>37592</v>
      </c>
      <c r="K385" s="46">
        <f t="shared" si="47"/>
        <v>1.8962358825044565</v>
      </c>
    </row>
    <row r="386" spans="3:11" x14ac:dyDescent="0.25">
      <c r="C386" s="16">
        <v>36.9</v>
      </c>
      <c r="D386" s="38">
        <f t="shared" si="40"/>
        <v>44130</v>
      </c>
      <c r="E386" s="46">
        <f t="shared" si="41"/>
        <v>2.4346955642818942</v>
      </c>
      <c r="F386" s="21">
        <f t="shared" si="42"/>
        <v>37400</v>
      </c>
      <c r="G386" s="46">
        <f t="shared" si="43"/>
        <v>0.94054966757267144</v>
      </c>
      <c r="H386" s="19">
        <f t="shared" si="44"/>
        <v>37273</v>
      </c>
      <c r="I386" s="47">
        <f t="shared" si="45"/>
        <v>0.80505834191590364</v>
      </c>
      <c r="J386" s="21">
        <f t="shared" si="46"/>
        <v>37692</v>
      </c>
      <c r="K386" s="46">
        <f t="shared" si="47"/>
        <v>1.8937187763925083</v>
      </c>
    </row>
    <row r="387" spans="3:11" x14ac:dyDescent="0.25">
      <c r="C387" s="16">
        <v>37</v>
      </c>
      <c r="D387" s="38">
        <f t="shared" si="40"/>
        <v>44230</v>
      </c>
      <c r="E387" s="46">
        <f t="shared" si="41"/>
        <v>2.4319416944216479</v>
      </c>
      <c r="F387" s="21">
        <f t="shared" si="42"/>
        <v>37500</v>
      </c>
      <c r="G387" s="46">
        <f t="shared" si="43"/>
        <v>0.93929476418850522</v>
      </c>
      <c r="H387" s="19">
        <f t="shared" si="44"/>
        <v>37373</v>
      </c>
      <c r="I387" s="47">
        <f t="shared" si="45"/>
        <v>0.80398056170962762</v>
      </c>
      <c r="J387" s="21">
        <f t="shared" si="46"/>
        <v>37792</v>
      </c>
      <c r="K387" s="46">
        <f t="shared" si="47"/>
        <v>1.8912116675319457</v>
      </c>
    </row>
    <row r="388" spans="3:11" x14ac:dyDescent="0.25">
      <c r="C388" s="16">
        <v>37.1</v>
      </c>
      <c r="D388" s="38">
        <f t="shared" si="40"/>
        <v>44330</v>
      </c>
      <c r="E388" s="46">
        <f t="shared" si="41"/>
        <v>2.4291971481298158</v>
      </c>
      <c r="F388" s="21">
        <f t="shared" si="42"/>
        <v>37600</v>
      </c>
      <c r="G388" s="46">
        <f t="shared" si="43"/>
        <v>0.9380448704023906</v>
      </c>
      <c r="H388" s="19">
        <f t="shared" si="44"/>
        <v>37473</v>
      </c>
      <c r="I388" s="47">
        <f t="shared" si="45"/>
        <v>0.80290709861377862</v>
      </c>
      <c r="J388" s="21">
        <f t="shared" si="46"/>
        <v>37892</v>
      </c>
      <c r="K388" s="46">
        <f t="shared" si="47"/>
        <v>1.8887144899203023</v>
      </c>
    </row>
    <row r="389" spans="3:11" x14ac:dyDescent="0.25">
      <c r="C389" s="16">
        <v>37.200000000000003</v>
      </c>
      <c r="D389" s="38">
        <f t="shared" si="40"/>
        <v>44430</v>
      </c>
      <c r="E389" s="46">
        <f t="shared" si="41"/>
        <v>2.4264618729147012</v>
      </c>
      <c r="F389" s="21">
        <f t="shared" si="42"/>
        <v>37700</v>
      </c>
      <c r="G389" s="46">
        <f t="shared" si="43"/>
        <v>0.93679995297210295</v>
      </c>
      <c r="H389" s="19">
        <f t="shared" si="44"/>
        <v>37573</v>
      </c>
      <c r="I389" s="47">
        <f t="shared" si="45"/>
        <v>0.80183792388438291</v>
      </c>
      <c r="J389" s="21">
        <f t="shared" si="46"/>
        <v>37992</v>
      </c>
      <c r="K389" s="46">
        <f t="shared" si="47"/>
        <v>1.8862271781635582</v>
      </c>
    </row>
    <row r="390" spans="3:11" x14ac:dyDescent="0.25">
      <c r="C390" s="16">
        <v>37.299999999999997</v>
      </c>
      <c r="D390" s="38">
        <f t="shared" si="40"/>
        <v>44530</v>
      </c>
      <c r="E390" s="46">
        <f t="shared" si="41"/>
        <v>2.4237358166974166</v>
      </c>
      <c r="F390" s="21">
        <f t="shared" si="42"/>
        <v>37800</v>
      </c>
      <c r="G390" s="46">
        <f t="shared" si="43"/>
        <v>0.93555997896342036</v>
      </c>
      <c r="H390" s="19">
        <f t="shared" si="44"/>
        <v>37673</v>
      </c>
      <c r="I390" s="47">
        <f t="shared" si="45"/>
        <v>0.8007730090446894</v>
      </c>
      <c r="J390" s="21">
        <f t="shared" si="46"/>
        <v>38092</v>
      </c>
      <c r="K390" s="46">
        <f t="shared" si="47"/>
        <v>1.8837496674689476</v>
      </c>
    </row>
    <row r="391" spans="3:11" x14ac:dyDescent="0.25">
      <c r="C391" s="16">
        <v>37.4</v>
      </c>
      <c r="D391" s="38">
        <f t="shared" si="40"/>
        <v>44630</v>
      </c>
      <c r="E391" s="46">
        <f t="shared" si="41"/>
        <v>2.4210189278077188</v>
      </c>
      <c r="F391" s="21">
        <f t="shared" si="42"/>
        <v>37900</v>
      </c>
      <c r="G391" s="46">
        <f t="shared" si="43"/>
        <v>0.93432491574646392</v>
      </c>
      <c r="H391" s="19">
        <f t="shared" si="44"/>
        <v>37773</v>
      </c>
      <c r="I391" s="47">
        <f t="shared" si="45"/>
        <v>0.79971232588198427</v>
      </c>
      <c r="J391" s="21">
        <f t="shared" si="46"/>
        <v>38192</v>
      </c>
      <c r="K391" s="46">
        <f t="shared" si="47"/>
        <v>1.8812818936378699</v>
      </c>
    </row>
    <row r="392" spans="3:11" x14ac:dyDescent="0.25">
      <c r="C392" s="16">
        <v>37.5</v>
      </c>
      <c r="D392" s="38">
        <f t="shared" si="40"/>
        <v>44730</v>
      </c>
      <c r="E392" s="46">
        <f t="shared" si="41"/>
        <v>2.4183111549798983</v>
      </c>
      <c r="F392" s="21">
        <f t="shared" si="42"/>
        <v>38000</v>
      </c>
      <c r="G392" s="46">
        <f t="shared" si="43"/>
        <v>0.93309473099209161</v>
      </c>
      <c r="H392" s="19">
        <f t="shared" si="44"/>
        <v>37873</v>
      </c>
      <c r="I392" s="47">
        <f t="shared" si="45"/>
        <v>0.79865584644445187</v>
      </c>
      <c r="J392" s="21">
        <f t="shared" si="46"/>
        <v>38292</v>
      </c>
      <c r="K392" s="46">
        <f t="shared" si="47"/>
        <v>1.8788237930589022</v>
      </c>
    </row>
    <row r="393" spans="3:11" x14ac:dyDescent="0.25">
      <c r="C393" s="16">
        <v>37.6</v>
      </c>
      <c r="D393" s="38">
        <f t="shared" si="40"/>
        <v>44830</v>
      </c>
      <c r="E393" s="46">
        <f t="shared" si="41"/>
        <v>2.4156124473487144</v>
      </c>
      <c r="F393" s="21">
        <f t="shared" si="42"/>
        <v>38100</v>
      </c>
      <c r="G393" s="46">
        <f t="shared" si="43"/>
        <v>0.93186939266834312</v>
      </c>
      <c r="H393" s="19">
        <f t="shared" si="44"/>
        <v>37973</v>
      </c>
      <c r="I393" s="47">
        <f t="shared" si="45"/>
        <v>0.79760354303808001</v>
      </c>
      <c r="J393" s="21">
        <f t="shared" si="46"/>
        <v>38392</v>
      </c>
      <c r="K393" s="46">
        <f t="shared" si="47"/>
        <v>1.8763753027009129</v>
      </c>
    </row>
    <row r="394" spans="3:11" x14ac:dyDescent="0.25">
      <c r="C394" s="16">
        <v>37.700000000000003</v>
      </c>
      <c r="D394" s="38">
        <f t="shared" si="40"/>
        <v>44930</v>
      </c>
      <c r="E394" s="46">
        <f t="shared" si="41"/>
        <v>2.4129227544453813</v>
      </c>
      <c r="F394" s="21">
        <f t="shared" si="42"/>
        <v>38200</v>
      </c>
      <c r="G394" s="46">
        <f t="shared" si="43"/>
        <v>0.93064886903693789</v>
      </c>
      <c r="H394" s="19">
        <f t="shared" si="44"/>
        <v>38073</v>
      </c>
      <c r="I394" s="47">
        <f t="shared" si="45"/>
        <v>0.79655538822361227</v>
      </c>
      <c r="J394" s="21">
        <f t="shared" si="46"/>
        <v>38492</v>
      </c>
      <c r="K394" s="46">
        <f t="shared" si="47"/>
        <v>1.8739363601062728</v>
      </c>
    </row>
    <row r="395" spans="3:11" x14ac:dyDescent="0.25">
      <c r="C395" s="16">
        <v>37.799999999999997</v>
      </c>
      <c r="D395" s="38">
        <f t="shared" si="40"/>
        <v>45030</v>
      </c>
      <c r="E395" s="46">
        <f t="shared" si="41"/>
        <v>2.4102420261936053</v>
      </c>
      <c r="F395" s="21">
        <f t="shared" si="42"/>
        <v>38300</v>
      </c>
      <c r="G395" s="46">
        <f t="shared" si="43"/>
        <v>0.92943312864982108</v>
      </c>
      <c r="H395" s="19">
        <f t="shared" si="44"/>
        <v>38173</v>
      </c>
      <c r="I395" s="47">
        <f t="shared" si="45"/>
        <v>0.79551135481354129</v>
      </c>
      <c r="J395" s="21">
        <f t="shared" si="46"/>
        <v>38592</v>
      </c>
      <c r="K395" s="46">
        <f t="shared" si="47"/>
        <v>1.8715069033841638</v>
      </c>
    </row>
    <row r="396" spans="3:11" x14ac:dyDescent="0.25">
      <c r="C396" s="16">
        <v>37.9</v>
      </c>
      <c r="D396" s="38">
        <f t="shared" si="40"/>
        <v>45130</v>
      </c>
      <c r="E396" s="46">
        <f t="shared" si="41"/>
        <v>2.4075702129056689</v>
      </c>
      <c r="F396" s="21">
        <f t="shared" si="42"/>
        <v>38400</v>
      </c>
      <c r="G396" s="46">
        <f t="shared" si="43"/>
        <v>0.92822214034576134</v>
      </c>
      <c r="H396" s="19">
        <f t="shared" si="44"/>
        <v>38273</v>
      </c>
      <c r="I396" s="47">
        <f t="shared" si="45"/>
        <v>0.79447141586914805</v>
      </c>
      <c r="J396" s="21">
        <f t="shared" si="46"/>
        <v>38692</v>
      </c>
      <c r="K396" s="46">
        <f t="shared" si="47"/>
        <v>1.8690868712039816</v>
      </c>
    </row>
    <row r="397" spans="3:11" x14ac:dyDescent="0.25">
      <c r="C397" s="16">
        <v>38</v>
      </c>
      <c r="D397" s="38">
        <f t="shared" si="40"/>
        <v>45230</v>
      </c>
      <c r="E397" s="46">
        <f t="shared" si="41"/>
        <v>2.4049072652785632</v>
      </c>
      <c r="F397" s="21">
        <f t="shared" si="42"/>
        <v>38500</v>
      </c>
      <c r="G397" s="46">
        <f t="shared" si="43"/>
        <v>0.92701587324699541</v>
      </c>
      <c r="H397" s="19">
        <f t="shared" si="44"/>
        <v>38373</v>
      </c>
      <c r="I397" s="47">
        <f t="shared" si="45"/>
        <v>0.79343554469758182</v>
      </c>
      <c r="J397" s="21">
        <f t="shared" si="46"/>
        <v>38792</v>
      </c>
      <c r="K397" s="46">
        <f t="shared" si="47"/>
        <v>1.8666762027888351</v>
      </c>
    </row>
    <row r="398" spans="3:11" x14ac:dyDescent="0.25">
      <c r="C398" s="16">
        <v>38.1</v>
      </c>
      <c r="D398" s="38">
        <f t="shared" si="40"/>
        <v>45330</v>
      </c>
      <c r="E398" s="46">
        <f t="shared" si="41"/>
        <v>2.4022531343901643</v>
      </c>
      <c r="F398" s="21">
        <f t="shared" si="42"/>
        <v>38600</v>
      </c>
      <c r="G398" s="46">
        <f t="shared" si="43"/>
        <v>0.92581429675592164</v>
      </c>
      <c r="H398" s="19">
        <f t="shared" si="44"/>
        <v>38473</v>
      </c>
      <c r="I398" s="47">
        <f t="shared" si="45"/>
        <v>0.79240371484898264</v>
      </c>
      <c r="J398" s="21">
        <f t="shared" si="46"/>
        <v>38892</v>
      </c>
      <c r="K398" s="46">
        <f t="shared" si="47"/>
        <v>1.8642748379091323</v>
      </c>
    </row>
    <row r="399" spans="3:11" x14ac:dyDescent="0.25">
      <c r="C399" s="16">
        <v>38.200000000000003</v>
      </c>
      <c r="D399" s="38">
        <f t="shared" si="40"/>
        <v>45430</v>
      </c>
      <c r="E399" s="46">
        <f t="shared" si="41"/>
        <v>2.3996077716954609</v>
      </c>
      <c r="F399" s="21">
        <f t="shared" si="42"/>
        <v>38700</v>
      </c>
      <c r="G399" s="46">
        <f t="shared" si="43"/>
        <v>0.92461738055184017</v>
      </c>
      <c r="H399" s="19">
        <f t="shared" si="44"/>
        <v>38573</v>
      </c>
      <c r="I399" s="47">
        <f t="shared" si="45"/>
        <v>0.79137590011364489</v>
      </c>
      <c r="J399" s="21">
        <f t="shared" si="46"/>
        <v>38992</v>
      </c>
      <c r="K399" s="46">
        <f t="shared" si="47"/>
        <v>1.8618827168762624</v>
      </c>
    </row>
    <row r="400" spans="3:11" x14ac:dyDescent="0.25">
      <c r="C400" s="16">
        <v>38.299999999999997</v>
      </c>
      <c r="D400" s="38">
        <f t="shared" si="40"/>
        <v>45530</v>
      </c>
      <c r="E400" s="46">
        <f t="shared" si="41"/>
        <v>2.3969711290228242</v>
      </c>
      <c r="F400" s="21">
        <f t="shared" si="42"/>
        <v>38800</v>
      </c>
      <c r="G400" s="46">
        <f t="shared" si="43"/>
        <v>0.92342509458773903</v>
      </c>
      <c r="H400" s="19">
        <f t="shared" si="44"/>
        <v>38673</v>
      </c>
      <c r="I400" s="47">
        <f t="shared" si="45"/>
        <v>0.79035207451922074</v>
      </c>
      <c r="J400" s="21">
        <f t="shared" si="46"/>
        <v>39092</v>
      </c>
      <c r="K400" s="46">
        <f t="shared" si="47"/>
        <v>1.8594997805363636</v>
      </c>
    </row>
    <row r="401" spans="3:11" x14ac:dyDescent="0.25">
      <c r="C401" s="16">
        <v>38.4</v>
      </c>
      <c r="D401" s="38">
        <f t="shared" si="40"/>
        <v>45630</v>
      </c>
      <c r="E401" s="46">
        <f t="shared" si="41"/>
        <v>2.3943431585703236</v>
      </c>
      <c r="F401" s="21">
        <f t="shared" si="42"/>
        <v>38900</v>
      </c>
      <c r="G401" s="46">
        <f t="shared" si="43"/>
        <v>0.9222374090871267</v>
      </c>
      <c r="H401" s="19">
        <f t="shared" si="44"/>
        <v>38773</v>
      </c>
      <c r="I401" s="47">
        <f t="shared" si="45"/>
        <v>0.7893322123279638</v>
      </c>
      <c r="J401" s="21">
        <f t="shared" si="46"/>
        <v>39192</v>
      </c>
      <c r="K401" s="46">
        <f t="shared" si="47"/>
        <v>1.8571259702641787</v>
      </c>
    </row>
    <row r="402" spans="3:11" x14ac:dyDescent="0.25">
      <c r="C402" s="16">
        <v>38.5</v>
      </c>
      <c r="D402" s="38">
        <f t="shared" ref="D402:D465" si="48">C402*1000+$E$14</f>
        <v>45730</v>
      </c>
      <c r="E402" s="46">
        <f t="shared" ref="E402:E465" si="49">SQRT(2*$E$15/D402)/1000</f>
        <v>2.3917238129020868</v>
      </c>
      <c r="F402" s="21">
        <f t="shared" ref="F402:F465" si="50">C402*1000+$G$14</f>
        <v>39000</v>
      </c>
      <c r="G402" s="46">
        <f t="shared" ref="G402:G465" si="51">SQRT(2*$G$15/F402)/1000</f>
        <v>0.92105429454090804</v>
      </c>
      <c r="H402" s="19">
        <f t="shared" ref="H402:H465" si="52">C402*1000+$I$14</f>
        <v>38873</v>
      </c>
      <c r="I402" s="47">
        <f t="shared" ref="I402:I465" si="53">SQRT(2*$I$15/H402)/1000</f>
        <v>0.7883162880340111</v>
      </c>
      <c r="J402" s="21">
        <f t="shared" ref="J402:J465" si="54">C402*1000+$K$14</f>
        <v>39292</v>
      </c>
      <c r="K402" s="46">
        <f t="shared" ref="K402:K465" si="55">SQRT(2*$K$15/J402)/1000</f>
        <v>1.8547612279569987</v>
      </c>
    </row>
    <row r="403" spans="3:11" x14ac:dyDescent="0.25">
      <c r="C403" s="16">
        <v>38.6</v>
      </c>
      <c r="D403" s="38">
        <f t="shared" si="48"/>
        <v>45830</v>
      </c>
      <c r="E403" s="46">
        <f t="shared" si="49"/>
        <v>2.3891130449447027</v>
      </c>
      <c r="F403" s="21">
        <f t="shared" si="50"/>
        <v>39100</v>
      </c>
      <c r="G403" s="46">
        <f t="shared" si="51"/>
        <v>0.9198757217043052</v>
      </c>
      <c r="H403" s="19">
        <f t="shared" si="52"/>
        <v>38973</v>
      </c>
      <c r="I403" s="47">
        <f t="shared" si="53"/>
        <v>0.7873042763607051</v>
      </c>
      <c r="J403" s="21">
        <f t="shared" si="54"/>
        <v>39392</v>
      </c>
      <c r="K403" s="46">
        <f t="shared" si="55"/>
        <v>1.8524054960286882</v>
      </c>
    </row>
    <row r="404" spans="3:11" x14ac:dyDescent="0.25">
      <c r="C404" s="16">
        <v>38.700000000000003</v>
      </c>
      <c r="D404" s="38">
        <f t="shared" si="48"/>
        <v>45930</v>
      </c>
      <c r="E404" s="46">
        <f t="shared" si="49"/>
        <v>2.3865108079836701</v>
      </c>
      <c r="F404" s="21">
        <f t="shared" si="50"/>
        <v>39200</v>
      </c>
      <c r="G404" s="46">
        <f t="shared" si="51"/>
        <v>0.91870166159382149</v>
      </c>
      <c r="H404" s="19">
        <f t="shared" si="52"/>
        <v>39073</v>
      </c>
      <c r="I404" s="47">
        <f t="shared" si="53"/>
        <v>0.78629615225795069</v>
      </c>
      <c r="J404" s="21">
        <f t="shared" si="54"/>
        <v>39492</v>
      </c>
      <c r="K404" s="46">
        <f t="shared" si="55"/>
        <v>1.8500587174037959</v>
      </c>
    </row>
    <row r="405" spans="3:11" x14ac:dyDescent="0.25">
      <c r="C405" s="16">
        <v>38.799999999999997</v>
      </c>
      <c r="D405" s="38">
        <f t="shared" si="48"/>
        <v>46030</v>
      </c>
      <c r="E405" s="46">
        <f t="shared" si="49"/>
        <v>2.383917055659885</v>
      </c>
      <c r="F405" s="21">
        <f t="shared" si="50"/>
        <v>39300</v>
      </c>
      <c r="G405" s="46">
        <f t="shared" si="51"/>
        <v>0.91753208548424747</v>
      </c>
      <c r="H405" s="19">
        <f t="shared" si="52"/>
        <v>39173</v>
      </c>
      <c r="I405" s="47">
        <f t="shared" si="53"/>
        <v>0.78529189089961204</v>
      </c>
      <c r="J405" s="21">
        <f t="shared" si="54"/>
        <v>39592</v>
      </c>
      <c r="K405" s="46">
        <f t="shared" si="55"/>
        <v>1.8477208355117467</v>
      </c>
    </row>
    <row r="406" spans="3:11" x14ac:dyDescent="0.25">
      <c r="C406" s="16">
        <v>38.9</v>
      </c>
      <c r="D406" s="38">
        <f t="shared" si="48"/>
        <v>46130</v>
      </c>
      <c r="E406" s="46">
        <f t="shared" si="49"/>
        <v>2.3813317419661741</v>
      </c>
      <c r="F406" s="21">
        <f t="shared" si="50"/>
        <v>39400</v>
      </c>
      <c r="G406" s="46">
        <f t="shared" si="51"/>
        <v>0.91636696490570912</v>
      </c>
      <c r="H406" s="19">
        <f t="shared" si="52"/>
        <v>39273</v>
      </c>
      <c r="I406" s="47">
        <f t="shared" si="53"/>
        <v>0.7842914676809446</v>
      </c>
      <c r="J406" s="21">
        <f t="shared" si="54"/>
        <v>39692</v>
      </c>
      <c r="K406" s="46">
        <f t="shared" si="55"/>
        <v>1.8453917942811138</v>
      </c>
    </row>
    <row r="407" spans="3:11" x14ac:dyDescent="0.25">
      <c r="C407" s="16">
        <v>39</v>
      </c>
      <c r="D407" s="38">
        <f t="shared" si="48"/>
        <v>46230</v>
      </c>
      <c r="E407" s="46">
        <f t="shared" si="49"/>
        <v>2.3787548212438634</v>
      </c>
      <c r="F407" s="21">
        <f t="shared" si="50"/>
        <v>39500</v>
      </c>
      <c r="G407" s="46">
        <f t="shared" si="51"/>
        <v>0.9152062716407573</v>
      </c>
      <c r="H407" s="19">
        <f t="shared" si="52"/>
        <v>39373</v>
      </c>
      <c r="I407" s="47">
        <f t="shared" si="53"/>
        <v>0.78329485821606282</v>
      </c>
      <c r="J407" s="21">
        <f t="shared" si="54"/>
        <v>39792</v>
      </c>
      <c r="K407" s="46">
        <f t="shared" si="55"/>
        <v>1.8430715381339711</v>
      </c>
    </row>
    <row r="408" spans="3:11" x14ac:dyDescent="0.25">
      <c r="C408" s="16">
        <v>39.1</v>
      </c>
      <c r="D408" s="38">
        <f t="shared" si="48"/>
        <v>46330</v>
      </c>
      <c r="E408" s="46">
        <f t="shared" si="49"/>
        <v>2.3761862481793958</v>
      </c>
      <c r="F408" s="21">
        <f t="shared" si="50"/>
        <v>39600</v>
      </c>
      <c r="G408" s="46">
        <f t="shared" si="51"/>
        <v>0.91404997772149765</v>
      </c>
      <c r="H408" s="19">
        <f t="shared" si="52"/>
        <v>39473</v>
      </c>
      <c r="I408" s="47">
        <f t="shared" si="53"/>
        <v>0.78230203833544354</v>
      </c>
      <c r="J408" s="21">
        <f t="shared" si="54"/>
        <v>39892</v>
      </c>
      <c r="K408" s="46">
        <f t="shared" si="55"/>
        <v>1.8407600119803214</v>
      </c>
    </row>
    <row r="409" spans="3:11" x14ac:dyDescent="0.25">
      <c r="C409" s="16">
        <v>39.200000000000003</v>
      </c>
      <c r="D409" s="38">
        <f t="shared" si="48"/>
        <v>46430</v>
      </c>
      <c r="E409" s="46">
        <f t="shared" si="49"/>
        <v>2.3736259778009829</v>
      </c>
      <c r="F409" s="21">
        <f t="shared" si="50"/>
        <v>39700</v>
      </c>
      <c r="G409" s="46">
        <f t="shared" si="51"/>
        <v>0.91289805542675928</v>
      </c>
      <c r="H409" s="19">
        <f t="shared" si="52"/>
        <v>39573</v>
      </c>
      <c r="I409" s="47">
        <f t="shared" si="53"/>
        <v>0.78131298408346461</v>
      </c>
      <c r="J409" s="21">
        <f t="shared" si="54"/>
        <v>39992</v>
      </c>
      <c r="K409" s="46">
        <f t="shared" si="55"/>
        <v>1.8384571612126051</v>
      </c>
    </row>
    <row r="410" spans="3:11" x14ac:dyDescent="0.25">
      <c r="C410" s="16">
        <v>39.299999999999997</v>
      </c>
      <c r="D410" s="38">
        <f t="shared" si="48"/>
        <v>46530</v>
      </c>
      <c r="E410" s="46">
        <f t="shared" si="49"/>
        <v>2.3710739654752966</v>
      </c>
      <c r="F410" s="21">
        <f t="shared" si="50"/>
        <v>39800</v>
      </c>
      <c r="G410" s="46">
        <f t="shared" si="51"/>
        <v>0.91175047727930403</v>
      </c>
      <c r="H410" s="19">
        <f t="shared" si="52"/>
        <v>39673</v>
      </c>
      <c r="I410" s="47">
        <f t="shared" si="53"/>
        <v>0.7803276717159765</v>
      </c>
      <c r="J410" s="21">
        <f t="shared" si="54"/>
        <v>40092</v>
      </c>
      <c r="K410" s="46">
        <f t="shared" si="55"/>
        <v>1.8361629317002788</v>
      </c>
    </row>
    <row r="411" spans="3:11" x14ac:dyDescent="0.25">
      <c r="C411" s="16">
        <v>39.4</v>
      </c>
      <c r="D411" s="38">
        <f t="shared" si="48"/>
        <v>46630</v>
      </c>
      <c r="E411" s="46">
        <f t="shared" si="49"/>
        <v>2.3685301669042014</v>
      </c>
      <c r="F411" s="21">
        <f t="shared" si="50"/>
        <v>39900</v>
      </c>
      <c r="G411" s="46">
        <f t="shared" si="51"/>
        <v>0.91060721604307415</v>
      </c>
      <c r="H411" s="19">
        <f t="shared" si="52"/>
        <v>39773</v>
      </c>
      <c r="I411" s="47">
        <f t="shared" si="53"/>
        <v>0.77934607769790865</v>
      </c>
      <c r="J411" s="21">
        <f t="shared" si="54"/>
        <v>40192</v>
      </c>
      <c r="K411" s="46">
        <f t="shared" si="55"/>
        <v>1.8338772697844734</v>
      </c>
    </row>
    <row r="412" spans="3:11" x14ac:dyDescent="0.25">
      <c r="C412" s="16">
        <v>39.5</v>
      </c>
      <c r="D412" s="38">
        <f t="shared" si="48"/>
        <v>46730</v>
      </c>
      <c r="E412" s="46">
        <f t="shared" si="49"/>
        <v>2.3659945381215262</v>
      </c>
      <c r="F412" s="21">
        <f t="shared" si="50"/>
        <v>40000</v>
      </c>
      <c r="G412" s="46">
        <f t="shared" si="51"/>
        <v>0.90946824472047594</v>
      </c>
      <c r="H412" s="19">
        <f t="shared" si="52"/>
        <v>39873</v>
      </c>
      <c r="I412" s="47">
        <f t="shared" si="53"/>
        <v>0.7783681787009078</v>
      </c>
      <c r="J412" s="21">
        <f t="shared" si="54"/>
        <v>40292</v>
      </c>
      <c r="K412" s="46">
        <f t="shared" si="55"/>
        <v>1.8316001222727216</v>
      </c>
    </row>
    <row r="413" spans="3:11" x14ac:dyDescent="0.25">
      <c r="C413" s="16">
        <v>39.6</v>
      </c>
      <c r="D413" s="38">
        <f t="shared" si="48"/>
        <v>46830</v>
      </c>
      <c r="E413" s="46">
        <f t="shared" si="49"/>
        <v>2.3634670354898728</v>
      </c>
      <c r="F413" s="21">
        <f t="shared" si="50"/>
        <v>40100</v>
      </c>
      <c r="G413" s="46">
        <f t="shared" si="51"/>
        <v>0.90833353654970339</v>
      </c>
      <c r="H413" s="19">
        <f t="shared" si="52"/>
        <v>39973</v>
      </c>
      <c r="I413" s="47">
        <f t="shared" si="53"/>
        <v>0.77739395160101021</v>
      </c>
      <c r="J413" s="21">
        <f t="shared" si="54"/>
        <v>40392</v>
      </c>
      <c r="K413" s="46">
        <f t="shared" si="55"/>
        <v>1.8293314364337603</v>
      </c>
    </row>
    <row r="414" spans="3:11" x14ac:dyDescent="0.25">
      <c r="C414" s="16">
        <v>39.700000000000003</v>
      </c>
      <c r="D414" s="38">
        <f t="shared" si="48"/>
        <v>46930</v>
      </c>
      <c r="E414" s="46">
        <f t="shared" si="49"/>
        <v>2.3609476156974583</v>
      </c>
      <c r="F414" s="21">
        <f t="shared" si="50"/>
        <v>40200</v>
      </c>
      <c r="G414" s="46">
        <f t="shared" si="51"/>
        <v>0.90720306500209624</v>
      </c>
      <c r="H414" s="19">
        <f t="shared" si="52"/>
        <v>40073</v>
      </c>
      <c r="I414" s="47">
        <f t="shared" si="53"/>
        <v>0.77642337347634416</v>
      </c>
      <c r="J414" s="21">
        <f t="shared" si="54"/>
        <v>40492</v>
      </c>
      <c r="K414" s="46">
        <f t="shared" si="55"/>
        <v>1.8270711599923997</v>
      </c>
    </row>
    <row r="415" spans="3:11" x14ac:dyDescent="0.25">
      <c r="C415" s="16">
        <v>39.799999999999997</v>
      </c>
      <c r="D415" s="38">
        <f t="shared" si="48"/>
        <v>47030</v>
      </c>
      <c r="E415" s="46">
        <f t="shared" si="49"/>
        <v>2.3584362357550033</v>
      </c>
      <c r="F415" s="21">
        <f t="shared" si="50"/>
        <v>40300</v>
      </c>
      <c r="G415" s="46">
        <f t="shared" si="51"/>
        <v>0.90607680377953537</v>
      </c>
      <c r="H415" s="19">
        <f t="shared" si="52"/>
        <v>40173</v>
      </c>
      <c r="I415" s="47">
        <f t="shared" si="53"/>
        <v>0.7754564216048655</v>
      </c>
      <c r="J415" s="21">
        <f t="shared" si="54"/>
        <v>40592</v>
      </c>
      <c r="K415" s="46">
        <f t="shared" si="55"/>
        <v>1.8248192411244661</v>
      </c>
    </row>
    <row r="416" spans="3:11" x14ac:dyDescent="0.25">
      <c r="C416" s="16">
        <v>39.9</v>
      </c>
      <c r="D416" s="38">
        <f t="shared" si="48"/>
        <v>47130</v>
      </c>
      <c r="E416" s="46">
        <f t="shared" si="49"/>
        <v>2.3559328529926455</v>
      </c>
      <c r="F416" s="21">
        <f t="shared" si="50"/>
        <v>40400</v>
      </c>
      <c r="G416" s="46">
        <f t="shared" si="51"/>
        <v>0.90495472681187328</v>
      </c>
      <c r="H416" s="19">
        <f t="shared" si="52"/>
        <v>40273</v>
      </c>
      <c r="I416" s="47">
        <f t="shared" si="53"/>
        <v>0.77449307346212271</v>
      </c>
      <c r="J416" s="21">
        <f t="shared" si="54"/>
        <v>40692</v>
      </c>
      <c r="K416" s="46">
        <f t="shared" si="55"/>
        <v>1.8225756284518098</v>
      </c>
    </row>
    <row r="417" spans="3:11" x14ac:dyDescent="0.25">
      <c r="C417" s="16">
        <v>40</v>
      </c>
      <c r="D417" s="38">
        <f t="shared" si="48"/>
        <v>47230</v>
      </c>
      <c r="E417" s="46">
        <f t="shared" si="49"/>
        <v>2.353437425056899</v>
      </c>
      <c r="F417" s="21">
        <f t="shared" si="50"/>
        <v>40500</v>
      </c>
      <c r="G417" s="46">
        <f t="shared" si="51"/>
        <v>0.90383680825439938</v>
      </c>
      <c r="H417" s="19">
        <f t="shared" si="52"/>
        <v>40373</v>
      </c>
      <c r="I417" s="47">
        <f t="shared" si="53"/>
        <v>0.77353330671905385</v>
      </c>
      <c r="J417" s="21">
        <f t="shared" si="54"/>
        <v>40792</v>
      </c>
      <c r="K417" s="46">
        <f t="shared" si="55"/>
        <v>1.8203402710373824</v>
      </c>
    </row>
    <row r="418" spans="3:11" x14ac:dyDescent="0.25">
      <c r="C418" s="16">
        <v>40.1</v>
      </c>
      <c r="D418" s="38">
        <f t="shared" si="48"/>
        <v>47330</v>
      </c>
      <c r="E418" s="46">
        <f t="shared" si="49"/>
        <v>2.3509499099076416</v>
      </c>
      <c r="F418" s="21">
        <f t="shared" si="50"/>
        <v>40600</v>
      </c>
      <c r="G418" s="46">
        <f t="shared" si="51"/>
        <v>0.90272302248533998</v>
      </c>
      <c r="H418" s="19">
        <f t="shared" si="52"/>
        <v>40473</v>
      </c>
      <c r="I418" s="47">
        <f t="shared" si="53"/>
        <v>0.77257709923981233</v>
      </c>
      <c r="J418" s="21">
        <f t="shared" si="54"/>
        <v>40892</v>
      </c>
      <c r="K418" s="46">
        <f t="shared" si="55"/>
        <v>1.81811311838038</v>
      </c>
    </row>
    <row r="419" spans="3:11" x14ac:dyDescent="0.25">
      <c r="C419" s="16">
        <v>40.200000000000003</v>
      </c>
      <c r="D419" s="38">
        <f t="shared" si="48"/>
        <v>47430</v>
      </c>
      <c r="E419" s="46">
        <f t="shared" si="49"/>
        <v>2.3484702658151422</v>
      </c>
      <c r="F419" s="21">
        <f t="shared" si="50"/>
        <v>40700</v>
      </c>
      <c r="G419" s="46">
        <f t="shared" si="51"/>
        <v>0.90161334410339156</v>
      </c>
      <c r="H419" s="19">
        <f t="shared" si="52"/>
        <v>40573</v>
      </c>
      <c r="I419" s="47">
        <f t="shared" si="53"/>
        <v>0.77162442907962314</v>
      </c>
      <c r="J419" s="21">
        <f t="shared" si="54"/>
        <v>40992</v>
      </c>
      <c r="K419" s="46">
        <f t="shared" si="55"/>
        <v>1.8158941204114503</v>
      </c>
    </row>
    <row r="420" spans="3:11" x14ac:dyDescent="0.25">
      <c r="C420" s="16">
        <v>40.299999999999997</v>
      </c>
      <c r="D420" s="38">
        <f t="shared" si="48"/>
        <v>47530</v>
      </c>
      <c r="E420" s="46">
        <f t="shared" si="49"/>
        <v>2.3459984513571204</v>
      </c>
      <c r="F420" s="21">
        <f t="shared" si="50"/>
        <v>40800</v>
      </c>
      <c r="G420" s="46">
        <f t="shared" si="51"/>
        <v>0.90050774792528798</v>
      </c>
      <c r="H420" s="19">
        <f t="shared" si="52"/>
        <v>40673</v>
      </c>
      <c r="I420" s="47">
        <f t="shared" si="53"/>
        <v>0.77067527448266682</v>
      </c>
      <c r="J420" s="21">
        <f t="shared" si="54"/>
        <v>41092</v>
      </c>
      <c r="K420" s="46">
        <f t="shared" si="55"/>
        <v>1.813683227487966</v>
      </c>
    </row>
    <row r="421" spans="3:11" x14ac:dyDescent="0.25">
      <c r="C421" s="16">
        <v>40.4</v>
      </c>
      <c r="D421" s="38">
        <f t="shared" si="48"/>
        <v>47630</v>
      </c>
      <c r="E421" s="46">
        <f t="shared" si="49"/>
        <v>2.3435344254158381</v>
      </c>
      <c r="F421" s="21">
        <f t="shared" si="50"/>
        <v>40900</v>
      </c>
      <c r="G421" s="46">
        <f t="shared" si="51"/>
        <v>0.89940620898339974</v>
      </c>
      <c r="H421" s="19">
        <f t="shared" si="52"/>
        <v>40773</v>
      </c>
      <c r="I421" s="47">
        <f t="shared" si="53"/>
        <v>0.76972961387999295</v>
      </c>
      <c r="J421" s="21">
        <f t="shared" si="54"/>
        <v>41192</v>
      </c>
      <c r="K421" s="46">
        <f t="shared" si="55"/>
        <v>1.8114803903893593</v>
      </c>
    </row>
    <row r="422" spans="3:11" x14ac:dyDescent="0.25">
      <c r="C422" s="16">
        <v>40.5</v>
      </c>
      <c r="D422" s="38">
        <f t="shared" si="48"/>
        <v>47730</v>
      </c>
      <c r="E422" s="46">
        <f t="shared" si="49"/>
        <v>2.3410781471752293</v>
      </c>
      <c r="F422" s="21">
        <f t="shared" si="50"/>
        <v>41000</v>
      </c>
      <c r="G422" s="46">
        <f t="shared" si="51"/>
        <v>0.89830870252336603</v>
      </c>
      <c r="H422" s="19">
        <f t="shared" si="52"/>
        <v>40873</v>
      </c>
      <c r="I422" s="47">
        <f t="shared" si="53"/>
        <v>0.76878742588746218</v>
      </c>
      <c r="J422" s="21">
        <f t="shared" si="54"/>
        <v>41292</v>
      </c>
      <c r="K422" s="46">
        <f t="shared" si="55"/>
        <v>1.8092855603125197</v>
      </c>
    </row>
    <row r="423" spans="3:11" x14ac:dyDescent="0.25">
      <c r="C423" s="16">
        <v>40.6</v>
      </c>
      <c r="D423" s="38">
        <f t="shared" si="48"/>
        <v>47830</v>
      </c>
      <c r="E423" s="46">
        <f t="shared" si="49"/>
        <v>2.3386295761180595</v>
      </c>
      <c r="F423" s="21">
        <f t="shared" si="50"/>
        <v>41100</v>
      </c>
      <c r="G423" s="46">
        <f t="shared" si="51"/>
        <v>0.8972152040017578</v>
      </c>
      <c r="H423" s="19">
        <f t="shared" si="52"/>
        <v>40973</v>
      </c>
      <c r="I423" s="47">
        <f t="shared" si="53"/>
        <v>0.76784868930371419</v>
      </c>
      <c r="J423" s="21">
        <f t="shared" si="54"/>
        <v>41392</v>
      </c>
      <c r="K423" s="46">
        <f t="shared" si="55"/>
        <v>1.8070986888672538</v>
      </c>
    </row>
    <row r="424" spans="3:11" x14ac:dyDescent="0.25">
      <c r="C424" s="16">
        <v>40.700000000000003</v>
      </c>
      <c r="D424" s="38">
        <f t="shared" si="48"/>
        <v>47930</v>
      </c>
      <c r="E424" s="46">
        <f t="shared" si="49"/>
        <v>2.336188672023118</v>
      </c>
      <c r="F424" s="21">
        <f t="shared" si="50"/>
        <v>41200</v>
      </c>
      <c r="G424" s="46">
        <f t="shared" si="51"/>
        <v>0.89612568908377332</v>
      </c>
      <c r="H424" s="19">
        <f t="shared" si="52"/>
        <v>41073</v>
      </c>
      <c r="I424" s="47">
        <f t="shared" si="53"/>
        <v>0.7669133831081647</v>
      </c>
      <c r="J424" s="21">
        <f t="shared" si="54"/>
        <v>41492</v>
      </c>
      <c r="K424" s="46">
        <f t="shared" si="55"/>
        <v>1.8049197280718026</v>
      </c>
    </row>
    <row r="425" spans="3:11" x14ac:dyDescent="0.25">
      <c r="C425" s="16">
        <v>40.799999999999997</v>
      </c>
      <c r="D425" s="38">
        <f t="shared" si="48"/>
        <v>48030</v>
      </c>
      <c r="E425" s="46">
        <f t="shared" si="49"/>
        <v>2.3337553949624437</v>
      </c>
      <c r="F425" s="21">
        <f t="shared" si="50"/>
        <v>41300</v>
      </c>
      <c r="G425" s="46">
        <f t="shared" si="51"/>
        <v>0.89504013364096269</v>
      </c>
      <c r="H425" s="19">
        <f t="shared" si="52"/>
        <v>41173</v>
      </c>
      <c r="I425" s="47">
        <f t="shared" si="53"/>
        <v>0.76598148645902819</v>
      </c>
      <c r="J425" s="21">
        <f t="shared" si="54"/>
        <v>41592</v>
      </c>
      <c r="K425" s="46">
        <f t="shared" si="55"/>
        <v>1.802748630348421</v>
      </c>
    </row>
    <row r="426" spans="3:11" x14ac:dyDescent="0.25">
      <c r="C426" s="16">
        <v>40.9</v>
      </c>
      <c r="D426" s="38">
        <f t="shared" si="48"/>
        <v>48130</v>
      </c>
      <c r="E426" s="46">
        <f t="shared" si="49"/>
        <v>2.331329705298582</v>
      </c>
      <c r="F426" s="21">
        <f t="shared" si="50"/>
        <v>41400</v>
      </c>
      <c r="G426" s="46">
        <f t="shared" si="51"/>
        <v>0.8939585137489845</v>
      </c>
      <c r="H426" s="19">
        <f t="shared" si="52"/>
        <v>41273</v>
      </c>
      <c r="I426" s="47">
        <f t="shared" si="53"/>
        <v>0.76505297869136757</v>
      </c>
      <c r="J426" s="21">
        <f t="shared" si="54"/>
        <v>41692</v>
      </c>
      <c r="K426" s="46">
        <f t="shared" si="55"/>
        <v>1.8005853485190146</v>
      </c>
    </row>
    <row r="427" spans="3:11" x14ac:dyDescent="0.25">
      <c r="C427" s="16">
        <v>41</v>
      </c>
      <c r="D427" s="38">
        <f t="shared" si="48"/>
        <v>48230</v>
      </c>
      <c r="E427" s="46">
        <f t="shared" si="49"/>
        <v>2.3289115636818716</v>
      </c>
      <c r="F427" s="21">
        <f t="shared" si="50"/>
        <v>41500</v>
      </c>
      <c r="G427" s="46">
        <f t="shared" si="51"/>
        <v>0.89288080568539008</v>
      </c>
      <c r="H427" s="19">
        <f t="shared" si="52"/>
        <v>41373</v>
      </c>
      <c r="I427" s="47">
        <f t="shared" si="53"/>
        <v>0.76412783931516859</v>
      </c>
      <c r="J427" s="21">
        <f t="shared" si="54"/>
        <v>41792</v>
      </c>
      <c r="K427" s="46">
        <f t="shared" si="55"/>
        <v>1.7984298358008328</v>
      </c>
    </row>
    <row r="428" spans="3:11" x14ac:dyDescent="0.25">
      <c r="C428" s="16">
        <v>41.1</v>
      </c>
      <c r="D428" s="38">
        <f t="shared" si="48"/>
        <v>48330</v>
      </c>
      <c r="E428" s="46">
        <f t="shared" si="49"/>
        <v>2.3265009310477649</v>
      </c>
      <c r="F428" s="21">
        <f t="shared" si="50"/>
        <v>41600</v>
      </c>
      <c r="G428" s="46">
        <f t="shared" si="51"/>
        <v>0.89180698592743946</v>
      </c>
      <c r="H428" s="19">
        <f t="shared" si="52"/>
        <v>41473</v>
      </c>
      <c r="I428" s="47">
        <f t="shared" si="53"/>
        <v>0.76320604801344194</v>
      </c>
      <c r="J428" s="21">
        <f t="shared" si="54"/>
        <v>41892</v>
      </c>
      <c r="K428" s="46">
        <f t="shared" si="55"/>
        <v>1.7962820458022204</v>
      </c>
    </row>
    <row r="429" spans="3:11" x14ac:dyDescent="0.25">
      <c r="C429" s="16">
        <v>41.2</v>
      </c>
      <c r="D429" s="38">
        <f t="shared" si="48"/>
        <v>48430</v>
      </c>
      <c r="E429" s="46">
        <f t="shared" si="49"/>
        <v>2.3240977686141773</v>
      </c>
      <c r="F429" s="21">
        <f t="shared" si="50"/>
        <v>41700</v>
      </c>
      <c r="G429" s="46">
        <f t="shared" si="51"/>
        <v>0.89073703114994396</v>
      </c>
      <c r="H429" s="19">
        <f t="shared" si="52"/>
        <v>41573</v>
      </c>
      <c r="I429" s="47">
        <f t="shared" si="53"/>
        <v>0.76228758464034818</v>
      </c>
      <c r="J429" s="21">
        <f t="shared" si="54"/>
        <v>41992</v>
      </c>
      <c r="K429" s="46">
        <f t="shared" si="55"/>
        <v>1.7941419325184238</v>
      </c>
    </row>
    <row r="430" spans="3:11" x14ac:dyDescent="0.25">
      <c r="C430" s="16">
        <v>41.3</v>
      </c>
      <c r="D430" s="38">
        <f t="shared" si="48"/>
        <v>48530</v>
      </c>
      <c r="E430" s="46">
        <f t="shared" si="49"/>
        <v>2.321702037878866</v>
      </c>
      <c r="F430" s="21">
        <f t="shared" si="50"/>
        <v>41800</v>
      </c>
      <c r="G430" s="46">
        <f t="shared" si="51"/>
        <v>0.88967091822313915</v>
      </c>
      <c r="H430" s="19">
        <f t="shared" si="52"/>
        <v>41673</v>
      </c>
      <c r="I430" s="47">
        <f t="shared" si="53"/>
        <v>0.76137242921934956</v>
      </c>
      <c r="J430" s="21">
        <f t="shared" si="54"/>
        <v>42092</v>
      </c>
      <c r="K430" s="46">
        <f t="shared" si="55"/>
        <v>1.7920094503274524</v>
      </c>
    </row>
    <row r="431" spans="3:11" x14ac:dyDescent="0.25">
      <c r="C431" s="16">
        <v>41.4</v>
      </c>
      <c r="D431" s="38">
        <f t="shared" si="48"/>
        <v>48630</v>
      </c>
      <c r="E431" s="46">
        <f t="shared" si="49"/>
        <v>2.3193137006168394</v>
      </c>
      <c r="F431" s="21">
        <f t="shared" si="50"/>
        <v>41900</v>
      </c>
      <c r="G431" s="46">
        <f t="shared" si="51"/>
        <v>0.8886086242105834</v>
      </c>
      <c r="H431" s="19">
        <f t="shared" si="52"/>
        <v>41773</v>
      </c>
      <c r="I431" s="47">
        <f t="shared" si="53"/>
        <v>0.76046056194138389</v>
      </c>
      <c r="J431" s="21">
        <f t="shared" si="54"/>
        <v>42192</v>
      </c>
      <c r="K431" s="46">
        <f t="shared" si="55"/>
        <v>1.7898845539859931</v>
      </c>
    </row>
    <row r="432" spans="3:11" x14ac:dyDescent="0.25">
      <c r="C432" s="16">
        <v>41.5</v>
      </c>
      <c r="D432" s="38">
        <f t="shared" si="48"/>
        <v>48730</v>
      </c>
      <c r="E432" s="46">
        <f t="shared" si="49"/>
        <v>2.3169327188777951</v>
      </c>
      <c r="F432" s="21">
        <f t="shared" si="50"/>
        <v>42000</v>
      </c>
      <c r="G432" s="46">
        <f t="shared" si="51"/>
        <v>0.88755012636708697</v>
      </c>
      <c r="H432" s="19">
        <f t="shared" si="52"/>
        <v>41873</v>
      </c>
      <c r="I432" s="47">
        <f t="shared" si="53"/>
        <v>0.75955196316306428</v>
      </c>
      <c r="J432" s="21">
        <f t="shared" si="54"/>
        <v>42292</v>
      </c>
      <c r="K432" s="46">
        <f t="shared" si="55"/>
        <v>1.7877671986253794</v>
      </c>
    </row>
    <row r="433" spans="3:11" x14ac:dyDescent="0.25">
      <c r="C433" s="16">
        <v>41.6</v>
      </c>
      <c r="D433" s="38">
        <f t="shared" si="48"/>
        <v>48830</v>
      </c>
      <c r="E433" s="46">
        <f t="shared" si="49"/>
        <v>2.3145590549835884</v>
      </c>
      <c r="F433" s="21">
        <f t="shared" si="50"/>
        <v>42100</v>
      </c>
      <c r="G433" s="46">
        <f t="shared" si="51"/>
        <v>0.88649540213666511</v>
      </c>
      <c r="H433" s="19">
        <f t="shared" si="52"/>
        <v>41973</v>
      </c>
      <c r="I433" s="47">
        <f t="shared" si="53"/>
        <v>0.75864661340490258</v>
      </c>
      <c r="J433" s="21">
        <f t="shared" si="54"/>
        <v>42392</v>
      </c>
      <c r="K433" s="46">
        <f t="shared" si="55"/>
        <v>1.7856573397476112</v>
      </c>
    </row>
    <row r="434" spans="3:11" x14ac:dyDescent="0.25">
      <c r="C434" s="16">
        <v>41.7</v>
      </c>
      <c r="D434" s="38">
        <f t="shared" si="48"/>
        <v>48930</v>
      </c>
      <c r="E434" s="46">
        <f t="shared" si="49"/>
        <v>2.3121926715257257</v>
      </c>
      <c r="F434" s="21">
        <f t="shared" si="50"/>
        <v>42200</v>
      </c>
      <c r="G434" s="46">
        <f t="shared" si="51"/>
        <v>0.88544442915052013</v>
      </c>
      <c r="H434" s="19">
        <f t="shared" si="52"/>
        <v>42073</v>
      </c>
      <c r="I434" s="47">
        <f t="shared" si="53"/>
        <v>0.75774449334955374</v>
      </c>
      <c r="J434" s="21">
        <f t="shared" si="54"/>
        <v>42492</v>
      </c>
      <c r="K434" s="46">
        <f t="shared" si="55"/>
        <v>1.7835549332214289</v>
      </c>
    </row>
    <row r="435" spans="3:11" x14ac:dyDescent="0.25">
      <c r="C435" s="16">
        <v>41.8</v>
      </c>
      <c r="D435" s="38">
        <f t="shared" si="48"/>
        <v>49030</v>
      </c>
      <c r="E435" s="46">
        <f t="shared" si="49"/>
        <v>2.3098335313628926</v>
      </c>
      <c r="F435" s="21">
        <f t="shared" si="50"/>
        <v>42300</v>
      </c>
      <c r="G435" s="46">
        <f t="shared" si="51"/>
        <v>0.88439718522504873</v>
      </c>
      <c r="H435" s="19">
        <f t="shared" si="52"/>
        <v>42173</v>
      </c>
      <c r="I435" s="47">
        <f t="shared" si="53"/>
        <v>0.75684558384008582</v>
      </c>
      <c r="J435" s="21">
        <f t="shared" si="54"/>
        <v>42592</v>
      </c>
      <c r="K435" s="46">
        <f t="shared" si="55"/>
        <v>1.7814599352784342</v>
      </c>
    </row>
    <row r="436" spans="3:11" x14ac:dyDescent="0.25">
      <c r="C436" s="16">
        <v>41.9</v>
      </c>
      <c r="D436" s="38">
        <f t="shared" si="48"/>
        <v>49130</v>
      </c>
      <c r="E436" s="46">
        <f t="shared" si="49"/>
        <v>2.3074815976184997</v>
      </c>
      <c r="F436" s="21">
        <f t="shared" si="50"/>
        <v>42400</v>
      </c>
      <c r="G436" s="46">
        <f t="shared" si="51"/>
        <v>0.88335364835987484</v>
      </c>
      <c r="H436" s="19">
        <f t="shared" si="52"/>
        <v>42273</v>
      </c>
      <c r="I436" s="47">
        <f t="shared" si="53"/>
        <v>0.75594986587827118</v>
      </c>
      <c r="J436" s="21">
        <f t="shared" si="54"/>
        <v>42692</v>
      </c>
      <c r="K436" s="46">
        <f t="shared" si="55"/>
        <v>1.779372302509264</v>
      </c>
    </row>
    <row r="437" spans="3:11" x14ac:dyDescent="0.25">
      <c r="C437" s="16">
        <v>42</v>
      </c>
      <c r="D437" s="38">
        <f t="shared" si="48"/>
        <v>49230</v>
      </c>
      <c r="E437" s="46">
        <f t="shared" si="49"/>
        <v>2.3051368336782665</v>
      </c>
      <c r="F437" s="21">
        <f t="shared" si="50"/>
        <v>42500</v>
      </c>
      <c r="G437" s="46">
        <f t="shared" si="51"/>
        <v>0.88231379673590915</v>
      </c>
      <c r="H437" s="19">
        <f t="shared" si="52"/>
        <v>42373</v>
      </c>
      <c r="I437" s="47">
        <f t="shared" si="53"/>
        <v>0.75505732062289954</v>
      </c>
      <c r="J437" s="21">
        <f t="shared" si="54"/>
        <v>42792</v>
      </c>
      <c r="K437" s="46">
        <f t="shared" si="55"/>
        <v>1.7772919918598131</v>
      </c>
    </row>
    <row r="438" spans="3:11" x14ac:dyDescent="0.25">
      <c r="C438" s="16">
        <v>42.1</v>
      </c>
      <c r="D438" s="38">
        <f t="shared" si="48"/>
        <v>49330</v>
      </c>
      <c r="E438" s="46">
        <f t="shared" si="49"/>
        <v>2.3027992031878246</v>
      </c>
      <c r="F438" s="21">
        <f t="shared" si="50"/>
        <v>42600</v>
      </c>
      <c r="G438" s="46">
        <f t="shared" si="51"/>
        <v>0.88127760871343219</v>
      </c>
      <c r="H438" s="19">
        <f t="shared" si="52"/>
        <v>42473</v>
      </c>
      <c r="I438" s="47">
        <f t="shared" si="53"/>
        <v>0.75416792938811417</v>
      </c>
      <c r="J438" s="21">
        <f t="shared" si="54"/>
        <v>42892</v>
      </c>
      <c r="K438" s="46">
        <f t="shared" si="55"/>
        <v>1.7752189606275042</v>
      </c>
    </row>
    <row r="439" spans="3:11" x14ac:dyDescent="0.25">
      <c r="C439" s="16">
        <v>42.2</v>
      </c>
      <c r="D439" s="38">
        <f t="shared" si="48"/>
        <v>49430</v>
      </c>
      <c r="E439" s="46">
        <f t="shared" si="49"/>
        <v>2.3004686700503525</v>
      </c>
      <c r="F439" s="21">
        <f t="shared" si="50"/>
        <v>42700</v>
      </c>
      <c r="G439" s="46">
        <f t="shared" si="51"/>
        <v>0.88024506283020376</v>
      </c>
      <c r="H439" s="19">
        <f t="shared" si="52"/>
        <v>42573</v>
      </c>
      <c r="I439" s="47">
        <f t="shared" si="53"/>
        <v>0.75328167364176801</v>
      </c>
      <c r="J439" s="21">
        <f t="shared" si="54"/>
        <v>42992</v>
      </c>
      <c r="K439" s="46">
        <f t="shared" si="55"/>
        <v>1.7731531664576059</v>
      </c>
    </row>
    <row r="440" spans="3:11" x14ac:dyDescent="0.25">
      <c r="C440" s="16">
        <v>42.3</v>
      </c>
      <c r="D440" s="38">
        <f t="shared" si="48"/>
        <v>49530</v>
      </c>
      <c r="E440" s="46">
        <f t="shared" si="49"/>
        <v>2.2981451984242307</v>
      </c>
      <c r="F440" s="21">
        <f t="shared" si="50"/>
        <v>42800</v>
      </c>
      <c r="G440" s="46">
        <f t="shared" si="51"/>
        <v>0.8792161377995954</v>
      </c>
      <c r="H440" s="19">
        <f t="shared" si="52"/>
        <v>42673</v>
      </c>
      <c r="I440" s="47">
        <f t="shared" si="53"/>
        <v>0.75239853500380272</v>
      </c>
      <c r="J440" s="21">
        <f t="shared" si="54"/>
        <v>43092</v>
      </c>
      <c r="K440" s="46">
        <f t="shared" si="55"/>
        <v>1.771094567339599</v>
      </c>
    </row>
    <row r="441" spans="3:11" x14ac:dyDescent="0.25">
      <c r="C441" s="16">
        <v>42.4</v>
      </c>
      <c r="D441" s="38">
        <f t="shared" si="48"/>
        <v>49630</v>
      </c>
      <c r="E441" s="46">
        <f t="shared" si="49"/>
        <v>2.2958287527207317</v>
      </c>
      <c r="F441" s="21">
        <f t="shared" si="50"/>
        <v>42900</v>
      </c>
      <c r="G441" s="46">
        <f t="shared" si="51"/>
        <v>0.87819081250874664</v>
      </c>
      <c r="H441" s="19">
        <f t="shared" si="52"/>
        <v>42773</v>
      </c>
      <c r="I441" s="47">
        <f t="shared" si="53"/>
        <v>0.75151849524464664</v>
      </c>
      <c r="J441" s="21">
        <f t="shared" si="54"/>
        <v>43192</v>
      </c>
      <c r="K441" s="46">
        <f t="shared" si="55"/>
        <v>1.7690431216035887</v>
      </c>
    </row>
    <row r="442" spans="3:11" x14ac:dyDescent="0.25">
      <c r="C442" s="16">
        <v>42.5</v>
      </c>
      <c r="D442" s="38">
        <f t="shared" si="48"/>
        <v>49730</v>
      </c>
      <c r="E442" s="46">
        <f t="shared" si="49"/>
        <v>2.2935192976017262</v>
      </c>
      <c r="F442" s="21">
        <f t="shared" si="50"/>
        <v>43000</v>
      </c>
      <c r="G442" s="46">
        <f t="shared" si="51"/>
        <v>0.87716906601674671</v>
      </c>
      <c r="H442" s="19">
        <f t="shared" si="52"/>
        <v>42873</v>
      </c>
      <c r="I442" s="47">
        <f t="shared" si="53"/>
        <v>0.75064153628363517</v>
      </c>
      <c r="J442" s="21">
        <f t="shared" si="54"/>
        <v>43292</v>
      </c>
      <c r="K442" s="46">
        <f t="shared" si="55"/>
        <v>1.766998787916759</v>
      </c>
    </row>
    <row r="443" spans="3:11" x14ac:dyDescent="0.25">
      <c r="C443" s="16">
        <v>42.6</v>
      </c>
      <c r="D443" s="38">
        <f t="shared" si="48"/>
        <v>49830</v>
      </c>
      <c r="E443" s="46">
        <f t="shared" si="49"/>
        <v>2.2912167979774205</v>
      </c>
      <c r="F443" s="21">
        <f t="shared" si="50"/>
        <v>43100</v>
      </c>
      <c r="G443" s="46">
        <f t="shared" si="51"/>
        <v>0.87615087755283705</v>
      </c>
      <c r="H443" s="19">
        <f t="shared" si="52"/>
        <v>42973</v>
      </c>
      <c r="I443" s="47">
        <f t="shared" si="53"/>
        <v>0.74976764018745023</v>
      </c>
      <c r="J443" s="21">
        <f t="shared" si="54"/>
        <v>43392</v>
      </c>
      <c r="K443" s="46">
        <f t="shared" si="55"/>
        <v>1.7649615252798792</v>
      </c>
    </row>
    <row r="444" spans="3:11" x14ac:dyDescent="0.25">
      <c r="C444" s="16">
        <v>42.7</v>
      </c>
      <c r="D444" s="38">
        <f t="shared" si="48"/>
        <v>49930</v>
      </c>
      <c r="E444" s="46">
        <f t="shared" si="49"/>
        <v>2.2889212190041182</v>
      </c>
      <c r="F444" s="21">
        <f t="shared" si="50"/>
        <v>43200</v>
      </c>
      <c r="G444" s="46">
        <f t="shared" si="51"/>
        <v>0.87513622651463874</v>
      </c>
      <c r="H444" s="19">
        <f t="shared" si="52"/>
        <v>43073</v>
      </c>
      <c r="I444" s="47">
        <f t="shared" si="53"/>
        <v>0.74889678916857982</v>
      </c>
      <c r="J444" s="21">
        <f t="shared" si="54"/>
        <v>43492</v>
      </c>
      <c r="K444" s="46">
        <f t="shared" si="55"/>
        <v>1.762931293023847</v>
      </c>
    </row>
    <row r="445" spans="3:11" x14ac:dyDescent="0.25">
      <c r="C445" s="16">
        <v>42.8</v>
      </c>
      <c r="D445" s="38">
        <f t="shared" si="48"/>
        <v>50030</v>
      </c>
      <c r="E445" s="46">
        <f t="shared" si="49"/>
        <v>2.2866325260820042</v>
      </c>
      <c r="F445" s="21">
        <f t="shared" si="50"/>
        <v>43300</v>
      </c>
      <c r="G445" s="46">
        <f t="shared" si="51"/>
        <v>0.87412509246640069</v>
      </c>
      <c r="H445" s="19">
        <f t="shared" si="52"/>
        <v>43173</v>
      </c>
      <c r="I445" s="47">
        <f t="shared" si="53"/>
        <v>0.74802896558379806</v>
      </c>
      <c r="J445" s="21">
        <f t="shared" si="54"/>
        <v>43592</v>
      </c>
      <c r="K445" s="46">
        <f t="shared" si="55"/>
        <v>1.7609080508062802</v>
      </c>
    </row>
    <row r="446" spans="3:11" x14ac:dyDescent="0.25">
      <c r="C446" s="16">
        <v>42.9</v>
      </c>
      <c r="D446" s="38">
        <f t="shared" si="48"/>
        <v>50130</v>
      </c>
      <c r="E446" s="46">
        <f t="shared" si="49"/>
        <v>2.2843506848529538</v>
      </c>
      <c r="F446" s="21">
        <f t="shared" si="50"/>
        <v>43400</v>
      </c>
      <c r="G446" s="46">
        <f t="shared" si="51"/>
        <v>0.87311745513727179</v>
      </c>
      <c r="H446" s="19">
        <f t="shared" si="52"/>
        <v>43273</v>
      </c>
      <c r="I446" s="47">
        <f t="shared" si="53"/>
        <v>0.7471641519326625</v>
      </c>
      <c r="J446" s="21">
        <f t="shared" si="54"/>
        <v>43692</v>
      </c>
      <c r="K446" s="46">
        <f t="shared" si="55"/>
        <v>1.7588917586081494</v>
      </c>
    </row>
    <row r="447" spans="3:11" x14ac:dyDescent="0.25">
      <c r="C447" s="16">
        <v>43</v>
      </c>
      <c r="D447" s="38">
        <f t="shared" si="48"/>
        <v>50230</v>
      </c>
      <c r="E447" s="46">
        <f t="shared" si="49"/>
        <v>2.2820756611983688</v>
      </c>
      <c r="F447" s="21">
        <f t="shared" si="50"/>
        <v>43500</v>
      </c>
      <c r="G447" s="46">
        <f t="shared" si="51"/>
        <v>0.87211329441959329</v>
      </c>
      <c r="H447" s="19">
        <f t="shared" si="52"/>
        <v>43373</v>
      </c>
      <c r="I447" s="47">
        <f t="shared" si="53"/>
        <v>0.74630233085603359</v>
      </c>
      <c r="J447" s="21">
        <f t="shared" si="54"/>
        <v>43792</v>
      </c>
      <c r="K447" s="46">
        <f t="shared" si="55"/>
        <v>1.7568823767304533</v>
      </c>
    </row>
    <row r="448" spans="3:11" x14ac:dyDescent="0.25">
      <c r="C448" s="16">
        <v>43.1</v>
      </c>
      <c r="D448" s="38">
        <f t="shared" si="48"/>
        <v>50330</v>
      </c>
      <c r="E448" s="46">
        <f t="shared" si="49"/>
        <v>2.2798074212370318</v>
      </c>
      <c r="F448" s="21">
        <f t="shared" si="50"/>
        <v>43600</v>
      </c>
      <c r="G448" s="46">
        <f t="shared" si="51"/>
        <v>0.87111259036721456</v>
      </c>
      <c r="H448" s="19">
        <f t="shared" si="52"/>
        <v>43473</v>
      </c>
      <c r="I448" s="47">
        <f t="shared" si="53"/>
        <v>0.74544348513460967</v>
      </c>
      <c r="J448" s="21">
        <f t="shared" si="54"/>
        <v>43892</v>
      </c>
      <c r="K448" s="46">
        <f t="shared" si="55"/>
        <v>1.7548798657909364</v>
      </c>
    </row>
    <row r="449" spans="3:11" x14ac:dyDescent="0.25">
      <c r="C449" s="16">
        <v>43.2</v>
      </c>
      <c r="D449" s="38">
        <f t="shared" si="48"/>
        <v>50430</v>
      </c>
      <c r="E449" s="46">
        <f t="shared" si="49"/>
        <v>2.2775459313229907</v>
      </c>
      <c r="F449" s="21">
        <f t="shared" si="50"/>
        <v>43700</v>
      </c>
      <c r="G449" s="46">
        <f t="shared" si="51"/>
        <v>0.87011532319382756</v>
      </c>
      <c r="H449" s="19">
        <f t="shared" si="52"/>
        <v>43573</v>
      </c>
      <c r="I449" s="47">
        <f t="shared" si="53"/>
        <v>0.74458759768748306</v>
      </c>
      <c r="J449" s="21">
        <f t="shared" si="54"/>
        <v>43992</v>
      </c>
      <c r="K449" s="46">
        <f t="shared" si="55"/>
        <v>1.7528841867208453</v>
      </c>
    </row>
    <row r="450" spans="3:11" x14ac:dyDescent="0.25">
      <c r="C450" s="16">
        <v>43.3</v>
      </c>
      <c r="D450" s="38">
        <f t="shared" si="48"/>
        <v>50530</v>
      </c>
      <c r="E450" s="46">
        <f t="shared" si="49"/>
        <v>2.2752911580434576</v>
      </c>
      <c r="F450" s="21">
        <f t="shared" si="50"/>
        <v>43800</v>
      </c>
      <c r="G450" s="46">
        <f t="shared" si="51"/>
        <v>0.86912147327132494</v>
      </c>
      <c r="H450" s="19">
        <f t="shared" si="52"/>
        <v>43673</v>
      </c>
      <c r="I450" s="47">
        <f t="shared" si="53"/>
        <v>0.74373465157071261</v>
      </c>
      <c r="J450" s="21">
        <f t="shared" si="54"/>
        <v>44092</v>
      </c>
      <c r="K450" s="46">
        <f t="shared" si="55"/>
        <v>1.7508953007617298</v>
      </c>
    </row>
    <row r="451" spans="3:11" x14ac:dyDescent="0.25">
      <c r="C451" s="16">
        <v>43.4</v>
      </c>
      <c r="D451" s="38">
        <f t="shared" si="48"/>
        <v>50630</v>
      </c>
      <c r="E451" s="46">
        <f t="shared" si="49"/>
        <v>2.2730430682167393</v>
      </c>
      <c r="F451" s="21">
        <f t="shared" si="50"/>
        <v>43900</v>
      </c>
      <c r="G451" s="46">
        <f t="shared" si="51"/>
        <v>0.86813102112817686</v>
      </c>
      <c r="H451" s="19">
        <f t="shared" si="52"/>
        <v>43773</v>
      </c>
      <c r="I451" s="47">
        <f t="shared" si="53"/>
        <v>0.74288462997591498</v>
      </c>
      <c r="J451" s="21">
        <f t="shared" si="54"/>
        <v>44192</v>
      </c>
      <c r="K451" s="46">
        <f t="shared" si="55"/>
        <v>1.7489131694622801</v>
      </c>
    </row>
    <row r="452" spans="3:11" x14ac:dyDescent="0.25">
      <c r="C452" s="16">
        <v>43.5</v>
      </c>
      <c r="D452" s="38">
        <f t="shared" si="48"/>
        <v>50730</v>
      </c>
      <c r="E452" s="46">
        <f t="shared" si="49"/>
        <v>2.2708016288901858</v>
      </c>
      <c r="F452" s="21">
        <f t="shared" si="50"/>
        <v>44000</v>
      </c>
      <c r="G452" s="46">
        <f t="shared" si="51"/>
        <v>0.86714394744782897</v>
      </c>
      <c r="H452" s="19">
        <f t="shared" si="52"/>
        <v>43873</v>
      </c>
      <c r="I452" s="47">
        <f t="shared" si="53"/>
        <v>0.74203751622887371</v>
      </c>
      <c r="J452" s="21">
        <f t="shared" si="54"/>
        <v>44292</v>
      </c>
      <c r="K452" s="46">
        <f t="shared" si="55"/>
        <v>1.7469377546752038</v>
      </c>
    </row>
    <row r="453" spans="3:11" x14ac:dyDescent="0.25">
      <c r="C453" s="16">
        <v>43.6</v>
      </c>
      <c r="D453" s="38">
        <f t="shared" si="48"/>
        <v>50830</v>
      </c>
      <c r="E453" s="46">
        <f t="shared" si="49"/>
        <v>2.2685668073381597</v>
      </c>
      <c r="F453" s="21">
        <f t="shared" si="50"/>
        <v>44100</v>
      </c>
      <c r="G453" s="46">
        <f t="shared" si="51"/>
        <v>0.86616023306711998</v>
      </c>
      <c r="H453" s="19">
        <f t="shared" si="52"/>
        <v>43973</v>
      </c>
      <c r="I453" s="47">
        <f t="shared" si="53"/>
        <v>0.74119329378816501</v>
      </c>
      <c r="J453" s="21">
        <f t="shared" si="54"/>
        <v>44392</v>
      </c>
      <c r="K453" s="46">
        <f t="shared" si="55"/>
        <v>1.7449690185541435</v>
      </c>
    </row>
    <row r="454" spans="3:11" x14ac:dyDescent="0.25">
      <c r="C454" s="16">
        <v>43.7</v>
      </c>
      <c r="D454" s="38">
        <f t="shared" si="48"/>
        <v>50930</v>
      </c>
      <c r="E454" s="46">
        <f t="shared" si="49"/>
        <v>2.266338571060031</v>
      </c>
      <c r="F454" s="21">
        <f t="shared" si="50"/>
        <v>44200</v>
      </c>
      <c r="G454" s="46">
        <f t="shared" si="51"/>
        <v>0.86517985897471894</v>
      </c>
      <c r="H454" s="19">
        <f t="shared" si="52"/>
        <v>44073</v>
      </c>
      <c r="I454" s="47">
        <f t="shared" si="53"/>
        <v>0.74035194624380152</v>
      </c>
      <c r="J454" s="21">
        <f t="shared" si="54"/>
        <v>44492</v>
      </c>
      <c r="K454" s="46">
        <f t="shared" si="55"/>
        <v>1.7430069235506309</v>
      </c>
    </row>
    <row r="455" spans="3:11" x14ac:dyDescent="0.25">
      <c r="C455" s="16">
        <v>43.8</v>
      </c>
      <c r="D455" s="38">
        <f t="shared" si="48"/>
        <v>51030</v>
      </c>
      <c r="E455" s="46">
        <f t="shared" si="49"/>
        <v>2.2641168877781919</v>
      </c>
      <c r="F455" s="21">
        <f t="shared" si="50"/>
        <v>44300</v>
      </c>
      <c r="G455" s="46">
        <f t="shared" si="51"/>
        <v>0.86420280630958246</v>
      </c>
      <c r="H455" s="19">
        <f t="shared" si="52"/>
        <v>44173</v>
      </c>
      <c r="I455" s="47">
        <f t="shared" si="53"/>
        <v>0.73951345731589213</v>
      </c>
      <c r="J455" s="21">
        <f t="shared" si="54"/>
        <v>44592</v>
      </c>
      <c r="K455" s="46">
        <f t="shared" si="55"/>
        <v>1.7410514324110793</v>
      </c>
    </row>
    <row r="456" spans="3:11" x14ac:dyDescent="0.25">
      <c r="C456" s="16">
        <v>43.9</v>
      </c>
      <c r="D456" s="38">
        <f t="shared" si="48"/>
        <v>51130</v>
      </c>
      <c r="E456" s="46">
        <f t="shared" si="49"/>
        <v>2.2619017254360925</v>
      </c>
      <c r="F456" s="21">
        <f t="shared" si="50"/>
        <v>44400</v>
      </c>
      <c r="G456" s="46">
        <f t="shared" si="51"/>
        <v>0.86322905635943026</v>
      </c>
      <c r="H456" s="19">
        <f t="shared" si="52"/>
        <v>44273</v>
      </c>
      <c r="I456" s="47">
        <f t="shared" si="53"/>
        <v>0.73867781085331918</v>
      </c>
      <c r="J456" s="21">
        <f t="shared" si="54"/>
        <v>44692</v>
      </c>
      <c r="K456" s="46">
        <f t="shared" si="55"/>
        <v>1.7391025081738118</v>
      </c>
    </row>
    <row r="457" spans="3:11" x14ac:dyDescent="0.25">
      <c r="C457" s="16">
        <v>44</v>
      </c>
      <c r="D457" s="38">
        <f t="shared" si="48"/>
        <v>51230</v>
      </c>
      <c r="E457" s="46">
        <f t="shared" si="49"/>
        <v>2.2596930521962979</v>
      </c>
      <c r="F457" s="21">
        <f t="shared" si="50"/>
        <v>44500</v>
      </c>
      <c r="G457" s="46">
        <f t="shared" si="51"/>
        <v>0.86225859055924037</v>
      </c>
      <c r="H457" s="19">
        <f t="shared" si="52"/>
        <v>44373</v>
      </c>
      <c r="I457" s="47">
        <f t="shared" si="53"/>
        <v>0.73784499083243238</v>
      </c>
      <c r="J457" s="21">
        <f t="shared" si="54"/>
        <v>44792</v>
      </c>
      <c r="K457" s="46">
        <f t="shared" si="55"/>
        <v>1.7371601141661286</v>
      </c>
    </row>
    <row r="458" spans="3:11" x14ac:dyDescent="0.25">
      <c r="C458" s="16">
        <v>44.1</v>
      </c>
      <c r="D458" s="38">
        <f t="shared" si="48"/>
        <v>51330</v>
      </c>
      <c r="E458" s="46">
        <f t="shared" si="49"/>
        <v>2.2574908364385666</v>
      </c>
      <c r="F458" s="21">
        <f t="shared" si="50"/>
        <v>44600</v>
      </c>
      <c r="G458" s="46">
        <f t="shared" si="51"/>
        <v>0.86129139048976211</v>
      </c>
      <c r="H458" s="19">
        <f t="shared" si="52"/>
        <v>44473</v>
      </c>
      <c r="I458" s="47">
        <f t="shared" si="53"/>
        <v>0.73701498135575694</v>
      </c>
      <c r="J458" s="21">
        <f t="shared" si="54"/>
        <v>44892</v>
      </c>
      <c r="K458" s="46">
        <f t="shared" si="55"/>
        <v>1.7352242140014071</v>
      </c>
    </row>
    <row r="459" spans="3:11" x14ac:dyDescent="0.25">
      <c r="C459" s="16">
        <v>44.2</v>
      </c>
      <c r="D459" s="38">
        <f t="shared" si="48"/>
        <v>51430</v>
      </c>
      <c r="E459" s="46">
        <f t="shared" si="49"/>
        <v>2.2552950467579498</v>
      </c>
      <c r="F459" s="21">
        <f t="shared" si="50"/>
        <v>44700</v>
      </c>
      <c r="G459" s="46">
        <f t="shared" si="51"/>
        <v>0.86032743787604815</v>
      </c>
      <c r="H459" s="19">
        <f t="shared" si="52"/>
        <v>44573</v>
      </c>
      <c r="I459" s="47">
        <f t="shared" si="53"/>
        <v>0.73618776665072028</v>
      </c>
      <c r="J459" s="21">
        <f t="shared" si="54"/>
        <v>44992</v>
      </c>
      <c r="K459" s="46">
        <f t="shared" si="55"/>
        <v>1.7332947715762403</v>
      </c>
    </row>
    <row r="460" spans="3:11" x14ac:dyDescent="0.25">
      <c r="C460" s="16">
        <v>44.3</v>
      </c>
      <c r="D460" s="38">
        <f t="shared" si="48"/>
        <v>51530</v>
      </c>
      <c r="E460" s="46">
        <f t="shared" si="49"/>
        <v>2.2531056519629096</v>
      </c>
      <c r="F460" s="21">
        <f t="shared" si="50"/>
        <v>44800</v>
      </c>
      <c r="G460" s="46">
        <f t="shared" si="51"/>
        <v>0.859366714586004</v>
      </c>
      <c r="H460" s="19">
        <f t="shared" si="52"/>
        <v>44673</v>
      </c>
      <c r="I460" s="47">
        <f t="shared" si="53"/>
        <v>0.73536333106839247</v>
      </c>
      <c r="J460" s="21">
        <f t="shared" si="54"/>
        <v>45092</v>
      </c>
      <c r="K460" s="46">
        <f t="shared" si="55"/>
        <v>1.7313717510676081</v>
      </c>
    </row>
    <row r="461" spans="3:11" x14ac:dyDescent="0.25">
      <c r="C461" s="16">
        <v>44.4</v>
      </c>
      <c r="D461" s="38">
        <f t="shared" si="48"/>
        <v>51630</v>
      </c>
      <c r="E461" s="46">
        <f t="shared" si="49"/>
        <v>2.2509226210734576</v>
      </c>
      <c r="F461" s="21">
        <f t="shared" si="50"/>
        <v>44900</v>
      </c>
      <c r="G461" s="46">
        <f t="shared" si="51"/>
        <v>0.85840920262895526</v>
      </c>
      <c r="H461" s="19">
        <f t="shared" si="52"/>
        <v>44773</v>
      </c>
      <c r="I461" s="47">
        <f t="shared" si="53"/>
        <v>0.734541659082243</v>
      </c>
      <c r="J461" s="21">
        <f t="shared" si="54"/>
        <v>45192</v>
      </c>
      <c r="K461" s="46">
        <f t="shared" si="55"/>
        <v>1.7294551169300836</v>
      </c>
    </row>
    <row r="462" spans="3:11" x14ac:dyDescent="0.25">
      <c r="C462" s="16">
        <v>44.5</v>
      </c>
      <c r="D462" s="38">
        <f t="shared" si="48"/>
        <v>51730</v>
      </c>
      <c r="E462" s="46">
        <f t="shared" si="49"/>
        <v>2.2487459233193157</v>
      </c>
      <c r="F462" s="21">
        <f t="shared" si="50"/>
        <v>45000</v>
      </c>
      <c r="G462" s="46">
        <f t="shared" si="51"/>
        <v>0.85745488415423332</v>
      </c>
      <c r="H462" s="19">
        <f t="shared" si="52"/>
        <v>44873</v>
      </c>
      <c r="I462" s="47">
        <f t="shared" si="53"/>
        <v>0.73372273528691279</v>
      </c>
      <c r="J462" s="21">
        <f t="shared" si="54"/>
        <v>45292</v>
      </c>
      <c r="K462" s="46">
        <f t="shared" si="55"/>
        <v>1.7275448338930741</v>
      </c>
    </row>
    <row r="463" spans="3:11" x14ac:dyDescent="0.25">
      <c r="C463" s="16">
        <v>44.6</v>
      </c>
      <c r="D463" s="38">
        <f t="shared" si="48"/>
        <v>51830</v>
      </c>
      <c r="E463" s="46">
        <f t="shared" si="49"/>
        <v>2.2465755281380924</v>
      </c>
      <c r="F463" s="21">
        <f t="shared" si="50"/>
        <v>45100</v>
      </c>
      <c r="G463" s="46">
        <f t="shared" si="51"/>
        <v>0.85650374144977703</v>
      </c>
      <c r="H463" s="19">
        <f t="shared" si="52"/>
        <v>44973</v>
      </c>
      <c r="I463" s="47">
        <f t="shared" si="53"/>
        <v>0.73290654439700076</v>
      </c>
      <c r="J463" s="21">
        <f t="shared" si="54"/>
        <v>45392</v>
      </c>
      <c r="K463" s="46">
        <f t="shared" si="55"/>
        <v>1.7256408669580952</v>
      </c>
    </row>
    <row r="464" spans="3:11" x14ac:dyDescent="0.25">
      <c r="C464" s="16">
        <v>44.7</v>
      </c>
      <c r="D464" s="38">
        <f t="shared" si="48"/>
        <v>51930</v>
      </c>
      <c r="E464" s="46">
        <f t="shared" si="49"/>
        <v>2.2444114051734809</v>
      </c>
      <c r="F464" s="21">
        <f t="shared" si="50"/>
        <v>45200</v>
      </c>
      <c r="G464" s="46">
        <f t="shared" si="51"/>
        <v>0.85555575694075203</v>
      </c>
      <c r="H464" s="19">
        <f t="shared" si="52"/>
        <v>45073</v>
      </c>
      <c r="I464" s="47">
        <f t="shared" si="53"/>
        <v>0.73209307124586598</v>
      </c>
      <c r="J464" s="21">
        <f t="shared" si="54"/>
        <v>45492</v>
      </c>
      <c r="K464" s="46">
        <f t="shared" si="55"/>
        <v>1.7237431813960769</v>
      </c>
    </row>
    <row r="465" spans="3:11" x14ac:dyDescent="0.25">
      <c r="C465" s="16">
        <v>44.8</v>
      </c>
      <c r="D465" s="38">
        <f t="shared" si="48"/>
        <v>52030</v>
      </c>
      <c r="E465" s="46">
        <f t="shared" si="49"/>
        <v>2.242253524273476</v>
      </c>
      <c r="F465" s="21">
        <f t="shared" si="50"/>
        <v>45300</v>
      </c>
      <c r="G465" s="46">
        <f t="shared" si="51"/>
        <v>0.85461091318818727</v>
      </c>
      <c r="H465" s="19">
        <f t="shared" si="52"/>
        <v>45173</v>
      </c>
      <c r="I465" s="47">
        <f t="shared" si="53"/>
        <v>0.73128230078444345</v>
      </c>
      <c r="J465" s="21">
        <f t="shared" si="54"/>
        <v>45592</v>
      </c>
      <c r="K465" s="46">
        <f t="shared" si="55"/>
        <v>1.7218517427447029</v>
      </c>
    </row>
    <row r="466" spans="3:11" x14ac:dyDescent="0.25">
      <c r="C466" s="16">
        <v>44.9</v>
      </c>
      <c r="D466" s="38">
        <f t="shared" ref="D466:D517" si="56">C466*1000+$E$14</f>
        <v>52130</v>
      </c>
      <c r="E466" s="46">
        <f t="shared" ref="E466:E517" si="57">SQRT(2*$E$15/D466)/1000</f>
        <v>2.2401018554886116</v>
      </c>
      <c r="F466" s="21">
        <f t="shared" ref="F466:F517" si="58">C466*1000+$G$14</f>
        <v>45400</v>
      </c>
      <c r="G466" s="46">
        <f t="shared" ref="G466:G517" si="59">SQRT(2*$G$15/F466)/1000</f>
        <v>0.85366919288762722</v>
      </c>
      <c r="H466" s="19">
        <f t="shared" ref="H466:H517" si="60">C466*1000+$I$14</f>
        <v>45273</v>
      </c>
      <c r="I466" s="47">
        <f t="shared" ref="I466:I517" si="61">SQRT(2*$I$15/H466)/1000</f>
        <v>0.73047421808007529</v>
      </c>
      <c r="J466" s="21">
        <f t="shared" ref="J466:J517" si="62">C466*1000+$K$14</f>
        <v>45692</v>
      </c>
      <c r="K466" s="46">
        <f t="shared" ref="K466:K517" si="63">SQRT(2*$K$15/J466)/1000</f>
        <v>1.7199665168057834</v>
      </c>
    </row>
    <row r="467" spans="3:11" x14ac:dyDescent="0.25">
      <c r="C467" s="16">
        <v>45</v>
      </c>
      <c r="D467" s="38">
        <f t="shared" si="56"/>
        <v>52230</v>
      </c>
      <c r="E467" s="46">
        <f t="shared" si="57"/>
        <v>2.2379563690702122</v>
      </c>
      <c r="F467" s="21">
        <f t="shared" si="58"/>
        <v>45500</v>
      </c>
      <c r="G467" s="46">
        <f t="shared" si="59"/>
        <v>0.85273057886780057</v>
      </c>
      <c r="H467" s="19">
        <f t="shared" si="60"/>
        <v>45373</v>
      </c>
      <c r="I467" s="47">
        <f t="shared" si="61"/>
        <v>0.72966880831535486</v>
      </c>
      <c r="J467" s="21">
        <f t="shared" si="62"/>
        <v>45792</v>
      </c>
      <c r="K467" s="46">
        <f t="shared" si="63"/>
        <v>1.7180874696426565</v>
      </c>
    </row>
    <row r="468" spans="3:11" x14ac:dyDescent="0.25">
      <c r="C468" s="16">
        <v>45.1</v>
      </c>
      <c r="D468" s="38">
        <f t="shared" si="56"/>
        <v>52330</v>
      </c>
      <c r="E468" s="46">
        <f t="shared" si="57"/>
        <v>2.2358170354686644</v>
      </c>
      <c r="F468" s="21">
        <f t="shared" si="58"/>
        <v>45600</v>
      </c>
      <c r="G468" s="46">
        <f t="shared" si="59"/>
        <v>0.85179505408930567</v>
      </c>
      <c r="H468" s="19">
        <f t="shared" si="60"/>
        <v>45473</v>
      </c>
      <c r="I468" s="47">
        <f t="shared" si="61"/>
        <v>0.72886605678698702</v>
      </c>
      <c r="J468" s="21">
        <f t="shared" si="62"/>
        <v>45892</v>
      </c>
      <c r="K468" s="46">
        <f t="shared" si="63"/>
        <v>1.716214567577623</v>
      </c>
    </row>
    <row r="469" spans="3:11" x14ac:dyDescent="0.25">
      <c r="C469" s="16">
        <v>45.2</v>
      </c>
      <c r="D469" s="38">
        <f t="shared" si="56"/>
        <v>52430</v>
      </c>
      <c r="E469" s="46">
        <f t="shared" si="57"/>
        <v>2.2336838253317124</v>
      </c>
      <c r="F469" s="21">
        <f t="shared" si="58"/>
        <v>45700</v>
      </c>
      <c r="G469" s="46">
        <f t="shared" si="59"/>
        <v>0.85086260164331118</v>
      </c>
      <c r="H469" s="19">
        <f t="shared" si="60"/>
        <v>45573</v>
      </c>
      <c r="I469" s="47">
        <f t="shared" si="61"/>
        <v>0.72806594890465859</v>
      </c>
      <c r="J469" s="21">
        <f t="shared" si="62"/>
        <v>45992</v>
      </c>
      <c r="K469" s="46">
        <f t="shared" si="63"/>
        <v>1.7143477771894118</v>
      </c>
    </row>
    <row r="470" spans="3:11" x14ac:dyDescent="0.25">
      <c r="C470" s="16">
        <v>45.3</v>
      </c>
      <c r="D470" s="38">
        <f t="shared" si="56"/>
        <v>52530</v>
      </c>
      <c r="E470" s="46">
        <f t="shared" si="57"/>
        <v>2.2315567095027613</v>
      </c>
      <c r="F470" s="21">
        <f t="shared" si="58"/>
        <v>45800</v>
      </c>
      <c r="G470" s="46">
        <f t="shared" si="59"/>
        <v>0.84993320475027245</v>
      </c>
      <c r="H470" s="19">
        <f t="shared" si="60"/>
        <v>45673</v>
      </c>
      <c r="I470" s="47">
        <f t="shared" si="61"/>
        <v>0.72726847018992669</v>
      </c>
      <c r="J470" s="21">
        <f t="shared" si="62"/>
        <v>46092</v>
      </c>
      <c r="K470" s="46">
        <f t="shared" si="63"/>
        <v>1.7124870653106736</v>
      </c>
    </row>
    <row r="471" spans="3:11" x14ac:dyDescent="0.25">
      <c r="C471" s="16">
        <v>45.4</v>
      </c>
      <c r="D471" s="38">
        <f t="shared" si="56"/>
        <v>52630</v>
      </c>
      <c r="E471" s="46">
        <f t="shared" si="57"/>
        <v>2.2294356590192081</v>
      </c>
      <c r="F471" s="21">
        <f t="shared" si="58"/>
        <v>45900</v>
      </c>
      <c r="G471" s="46">
        <f t="shared" si="59"/>
        <v>0.84900684675866311</v>
      </c>
      <c r="H471" s="19">
        <f t="shared" si="60"/>
        <v>45773</v>
      </c>
      <c r="I471" s="47">
        <f t="shared" si="61"/>
        <v>0.72647360627511703</v>
      </c>
      <c r="J471" s="21">
        <f t="shared" si="62"/>
        <v>46192</v>
      </c>
      <c r="K471" s="46">
        <f t="shared" si="63"/>
        <v>1.7106323990255077</v>
      </c>
    </row>
    <row r="472" spans="3:11" x14ac:dyDescent="0.25">
      <c r="C472" s="16">
        <v>45.5</v>
      </c>
      <c r="D472" s="38">
        <f t="shared" si="56"/>
        <v>52730</v>
      </c>
      <c r="E472" s="46">
        <f t="shared" si="57"/>
        <v>2.227320645110781</v>
      </c>
      <c r="F472" s="21">
        <f t="shared" si="58"/>
        <v>46000</v>
      </c>
      <c r="G472" s="46">
        <f t="shared" si="59"/>
        <v>0.84808351114372227</v>
      </c>
      <c r="H472" s="19">
        <f t="shared" si="60"/>
        <v>45873</v>
      </c>
      <c r="I472" s="47">
        <f t="shared" si="61"/>
        <v>0.7256813429022374</v>
      </c>
      <c r="J472" s="21">
        <f t="shared" si="62"/>
        <v>46292</v>
      </c>
      <c r="K472" s="46">
        <f t="shared" si="63"/>
        <v>1.7087837456670145</v>
      </c>
    </row>
    <row r="473" spans="3:11" x14ac:dyDescent="0.25">
      <c r="C473" s="16">
        <v>45.6</v>
      </c>
      <c r="D473" s="38">
        <f t="shared" si="56"/>
        <v>52830</v>
      </c>
      <c r="E473" s="46">
        <f t="shared" si="57"/>
        <v>2.225211639197902</v>
      </c>
      <c r="F473" s="21">
        <f t="shared" si="58"/>
        <v>46100</v>
      </c>
      <c r="G473" s="46">
        <f t="shared" si="59"/>
        <v>0.84716318150621617</v>
      </c>
      <c r="H473" s="19">
        <f t="shared" si="60"/>
        <v>45973</v>
      </c>
      <c r="I473" s="47">
        <f t="shared" si="61"/>
        <v>0.72489166592190291</v>
      </c>
      <c r="J473" s="21">
        <f t="shared" si="62"/>
        <v>46392</v>
      </c>
      <c r="K473" s="46">
        <f t="shared" si="63"/>
        <v>1.7069410728148802</v>
      </c>
    </row>
    <row r="474" spans="3:11" x14ac:dyDescent="0.25">
      <c r="C474" s="16">
        <v>45.7</v>
      </c>
      <c r="D474" s="38">
        <f t="shared" si="56"/>
        <v>52930</v>
      </c>
      <c r="E474" s="46">
        <f t="shared" si="57"/>
        <v>2.2231086128900666</v>
      </c>
      <c r="F474" s="21">
        <f t="shared" si="58"/>
        <v>46200</v>
      </c>
      <c r="G474" s="46">
        <f t="shared" si="59"/>
        <v>0.8462458415712153</v>
      </c>
      <c r="H474" s="19">
        <f t="shared" si="60"/>
        <v>46073</v>
      </c>
      <c r="I474" s="47">
        <f t="shared" si="61"/>
        <v>0.72410456129227485</v>
      </c>
      <c r="J474" s="21">
        <f t="shared" si="62"/>
        <v>46492</v>
      </c>
      <c r="K474" s="46">
        <f t="shared" si="63"/>
        <v>1.7051043482929886</v>
      </c>
    </row>
    <row r="475" spans="3:11" x14ac:dyDescent="0.25">
      <c r="C475" s="16">
        <v>45.8</v>
      </c>
      <c r="D475" s="38">
        <f t="shared" si="56"/>
        <v>53030</v>
      </c>
      <c r="E475" s="46">
        <f t="shared" si="57"/>
        <v>2.221011537984237</v>
      </c>
      <c r="F475" s="21">
        <f t="shared" si="58"/>
        <v>46300</v>
      </c>
      <c r="G475" s="46">
        <f t="shared" si="59"/>
        <v>0.84533147518688545</v>
      </c>
      <c r="H475" s="19">
        <f t="shared" si="60"/>
        <v>46173</v>
      </c>
      <c r="I475" s="47">
        <f t="shared" si="61"/>
        <v>0.72332001507801236</v>
      </c>
      <c r="J475" s="21">
        <f t="shared" si="62"/>
        <v>46592</v>
      </c>
      <c r="K475" s="46">
        <f t="shared" si="63"/>
        <v>1.7032735401670605</v>
      </c>
    </row>
    <row r="476" spans="3:11" x14ac:dyDescent="0.25">
      <c r="C476" s="16">
        <v>45.9</v>
      </c>
      <c r="D476" s="38">
        <f t="shared" si="56"/>
        <v>53130</v>
      </c>
      <c r="E476" s="46">
        <f t="shared" si="57"/>
        <v>2.2189203864632532</v>
      </c>
      <c r="F476" s="21">
        <f t="shared" si="58"/>
        <v>46400</v>
      </c>
      <c r="G476" s="46">
        <f t="shared" si="59"/>
        <v>0.84442006632329281</v>
      </c>
      <c r="H476" s="19">
        <f t="shared" si="60"/>
        <v>46273</v>
      </c>
      <c r="I476" s="47">
        <f t="shared" si="61"/>
        <v>0.72253801344923563</v>
      </c>
      <c r="J476" s="21">
        <f t="shared" si="62"/>
        <v>46692</v>
      </c>
      <c r="K476" s="46">
        <f t="shared" si="63"/>
        <v>1.7014486167423231</v>
      </c>
    </row>
    <row r="477" spans="3:11" x14ac:dyDescent="0.25">
      <c r="C477" s="16">
        <v>46</v>
      </c>
      <c r="D477" s="38">
        <f t="shared" si="56"/>
        <v>53230</v>
      </c>
      <c r="E477" s="46">
        <f t="shared" si="57"/>
        <v>2.2168351304942613</v>
      </c>
      <c r="F477" s="21">
        <f t="shared" si="58"/>
        <v>46500</v>
      </c>
      <c r="G477" s="46">
        <f t="shared" si="59"/>
        <v>0.84351159907122408</v>
      </c>
      <c r="H477" s="19">
        <f t="shared" si="60"/>
        <v>46373</v>
      </c>
      <c r="I477" s="47">
        <f t="shared" si="61"/>
        <v>0.72175854268050232</v>
      </c>
      <c r="J477" s="21">
        <f t="shared" si="62"/>
        <v>46792</v>
      </c>
      <c r="K477" s="46">
        <f t="shared" si="63"/>
        <v>1.6996295465612039</v>
      </c>
    </row>
    <row r="478" spans="3:11" x14ac:dyDescent="0.25">
      <c r="C478" s="16">
        <v>46.1</v>
      </c>
      <c r="D478" s="38">
        <f t="shared" si="56"/>
        <v>53330</v>
      </c>
      <c r="E478" s="46">
        <f t="shared" si="57"/>
        <v>2.2147557424271578</v>
      </c>
      <c r="F478" s="21">
        <f t="shared" si="58"/>
        <v>46600</v>
      </c>
      <c r="G478" s="46">
        <f t="shared" si="59"/>
        <v>0.84260605764102015</v>
      </c>
      <c r="H478" s="19">
        <f t="shared" si="60"/>
        <v>46473</v>
      </c>
      <c r="I478" s="47">
        <f t="shared" si="61"/>
        <v>0.72098158914979549</v>
      </c>
      <c r="J478" s="21">
        <f t="shared" si="62"/>
        <v>46892</v>
      </c>
      <c r="K478" s="46">
        <f t="shared" si="63"/>
        <v>1.6978162984010539</v>
      </c>
    </row>
    <row r="479" spans="3:11" x14ac:dyDescent="0.25">
      <c r="C479" s="16">
        <v>46.2</v>
      </c>
      <c r="D479" s="38">
        <f t="shared" si="56"/>
        <v>53430</v>
      </c>
      <c r="E479" s="46">
        <f t="shared" si="57"/>
        <v>2.2126821947930502</v>
      </c>
      <c r="F479" s="21">
        <f t="shared" si="58"/>
        <v>46700</v>
      </c>
      <c r="G479" s="46">
        <f t="shared" si="59"/>
        <v>0.84170342636142326</v>
      </c>
      <c r="H479" s="19">
        <f t="shared" si="60"/>
        <v>46573</v>
      </c>
      <c r="I479" s="47">
        <f t="shared" si="61"/>
        <v>0.72020713933752378</v>
      </c>
      <c r="J479" s="21">
        <f t="shared" si="62"/>
        <v>46992</v>
      </c>
      <c r="K479" s="46">
        <f t="shared" si="63"/>
        <v>1.6960088412718977</v>
      </c>
    </row>
    <row r="480" spans="3:11" x14ac:dyDescent="0.25">
      <c r="C480" s="16">
        <v>46.3</v>
      </c>
      <c r="D480" s="38">
        <f t="shared" si="56"/>
        <v>53530</v>
      </c>
      <c r="E480" s="46">
        <f t="shared" si="57"/>
        <v>2.2106144603027325</v>
      </c>
      <c r="F480" s="21">
        <f t="shared" si="58"/>
        <v>46800</v>
      </c>
      <c r="G480" s="46">
        <f t="shared" si="59"/>
        <v>0.84080368967843788</v>
      </c>
      <c r="H480" s="19">
        <f t="shared" si="60"/>
        <v>46673</v>
      </c>
      <c r="I480" s="47">
        <f t="shared" si="61"/>
        <v>0.71943517982553395</v>
      </c>
      <c r="J480" s="21">
        <f t="shared" si="62"/>
        <v>47092</v>
      </c>
      <c r="K480" s="46">
        <f t="shared" si="63"/>
        <v>1.6942071444142066</v>
      </c>
    </row>
    <row r="481" spans="3:11" x14ac:dyDescent="0.25">
      <c r="C481" s="16">
        <v>46.4</v>
      </c>
      <c r="D481" s="38">
        <f t="shared" si="56"/>
        <v>53630</v>
      </c>
      <c r="E481" s="46">
        <f t="shared" si="57"/>
        <v>2.2085525118451752</v>
      </c>
      <c r="F481" s="21">
        <f t="shared" si="58"/>
        <v>46900</v>
      </c>
      <c r="G481" s="46">
        <f t="shared" si="59"/>
        <v>0.83990683215420514</v>
      </c>
      <c r="H481" s="19">
        <f t="shared" si="60"/>
        <v>46773</v>
      </c>
      <c r="I481" s="47">
        <f t="shared" si="61"/>
        <v>0.71866569729613317</v>
      </c>
      <c r="J481" s="21">
        <f t="shared" si="62"/>
        <v>47192</v>
      </c>
      <c r="K481" s="46">
        <f t="shared" si="63"/>
        <v>1.6924111772967023</v>
      </c>
    </row>
    <row r="482" spans="3:11" x14ac:dyDescent="0.25">
      <c r="C482" s="16">
        <v>46.5</v>
      </c>
      <c r="D482" s="38">
        <f t="shared" si="56"/>
        <v>53730</v>
      </c>
      <c r="E482" s="46">
        <f t="shared" si="57"/>
        <v>2.2064963224860348</v>
      </c>
      <c r="F482" s="21">
        <f t="shared" si="58"/>
        <v>47000</v>
      </c>
      <c r="G482" s="46">
        <f t="shared" si="59"/>
        <v>0.83901283846589036</v>
      </c>
      <c r="H482" s="19">
        <f t="shared" si="60"/>
        <v>46873</v>
      </c>
      <c r="I482" s="47">
        <f t="shared" si="61"/>
        <v>0.71789867853112543</v>
      </c>
      <c r="J482" s="21">
        <f t="shared" si="62"/>
        <v>47292</v>
      </c>
      <c r="K482" s="46">
        <f t="shared" si="63"/>
        <v>1.6906209096141831</v>
      </c>
    </row>
    <row r="483" spans="3:11" x14ac:dyDescent="0.25">
      <c r="C483" s="16">
        <v>46.6</v>
      </c>
      <c r="D483" s="38">
        <f t="shared" si="56"/>
        <v>53830</v>
      </c>
      <c r="E483" s="46">
        <f t="shared" si="57"/>
        <v>2.2044458654661758</v>
      </c>
      <c r="F483" s="21">
        <f t="shared" si="58"/>
        <v>47100</v>
      </c>
      <c r="G483" s="46">
        <f t="shared" si="59"/>
        <v>0.8381216934045832</v>
      </c>
      <c r="H483" s="19">
        <f t="shared" si="60"/>
        <v>46973</v>
      </c>
      <c r="I483" s="47">
        <f t="shared" si="61"/>
        <v>0.71713411041085684</v>
      </c>
      <c r="J483" s="21">
        <f t="shared" si="62"/>
        <v>47392</v>
      </c>
      <c r="K483" s="46">
        <f t="shared" si="63"/>
        <v>1.688836311285375</v>
      </c>
    </row>
    <row r="484" spans="3:11" x14ac:dyDescent="0.25">
      <c r="C484" s="16">
        <v>46.7</v>
      </c>
      <c r="D484" s="38">
        <f t="shared" si="56"/>
        <v>53930</v>
      </c>
      <c r="E484" s="46">
        <f t="shared" si="57"/>
        <v>2.2024011142002053</v>
      </c>
      <c r="F484" s="21">
        <f t="shared" si="58"/>
        <v>47200</v>
      </c>
      <c r="G484" s="46">
        <f t="shared" si="59"/>
        <v>0.83723338187421092</v>
      </c>
      <c r="H484" s="19">
        <f t="shared" si="60"/>
        <v>47073</v>
      </c>
      <c r="I484" s="47">
        <f t="shared" si="61"/>
        <v>0.71637197991327339</v>
      </c>
      <c r="J484" s="21">
        <f t="shared" si="62"/>
        <v>47492</v>
      </c>
      <c r="K484" s="46">
        <f t="shared" si="63"/>
        <v>1.6870573524508112</v>
      </c>
    </row>
    <row r="485" spans="3:11" x14ac:dyDescent="0.25">
      <c r="C485" s="16">
        <v>46.8</v>
      </c>
      <c r="D485" s="38">
        <f t="shared" si="56"/>
        <v>54030</v>
      </c>
      <c r="E485" s="46">
        <f t="shared" si="57"/>
        <v>2.200362042275029</v>
      </c>
      <c r="F485" s="21">
        <f t="shared" si="58"/>
        <v>47300</v>
      </c>
      <c r="G485" s="46">
        <f t="shared" si="59"/>
        <v>0.83634788889046507</v>
      </c>
      <c r="H485" s="19">
        <f t="shared" si="60"/>
        <v>47173</v>
      </c>
      <c r="I485" s="47">
        <f t="shared" si="61"/>
        <v>0.71561227411298989</v>
      </c>
      <c r="J485" s="21">
        <f t="shared" si="62"/>
        <v>47592</v>
      </c>
      <c r="K485" s="46">
        <f t="shared" si="63"/>
        <v>1.685284003470731</v>
      </c>
    </row>
    <row r="486" spans="3:11" x14ac:dyDescent="0.25">
      <c r="C486" s="16">
        <v>46.9</v>
      </c>
      <c r="D486" s="38">
        <f t="shared" si="56"/>
        <v>54130</v>
      </c>
      <c r="E486" s="46">
        <f t="shared" si="57"/>
        <v>2.1983286234484165</v>
      </c>
      <c r="F486" s="21">
        <f t="shared" si="58"/>
        <v>47400</v>
      </c>
      <c r="G486" s="46">
        <f t="shared" si="59"/>
        <v>0.83546519957973897</v>
      </c>
      <c r="H486" s="19">
        <f t="shared" si="60"/>
        <v>47273</v>
      </c>
      <c r="I486" s="47">
        <f t="shared" si="61"/>
        <v>0.71485498018036842</v>
      </c>
      <c r="J486" s="21">
        <f t="shared" si="62"/>
        <v>47692</v>
      </c>
      <c r="K486" s="46">
        <f t="shared" si="63"/>
        <v>1.6835162349230077</v>
      </c>
    </row>
    <row r="487" spans="3:11" x14ac:dyDescent="0.25">
      <c r="C487" s="16">
        <v>47</v>
      </c>
      <c r="D487" s="38">
        <f t="shared" si="56"/>
        <v>54230</v>
      </c>
      <c r="E487" s="46">
        <f t="shared" si="57"/>
        <v>2.1963008316475818</v>
      </c>
      <c r="F487" s="21">
        <f t="shared" si="58"/>
        <v>47500</v>
      </c>
      <c r="G487" s="46">
        <f t="shared" si="59"/>
        <v>0.83458529917807855</v>
      </c>
      <c r="H487" s="19">
        <f t="shared" si="60"/>
        <v>47373</v>
      </c>
      <c r="I487" s="47">
        <f t="shared" si="61"/>
        <v>0.71410008538060921</v>
      </c>
      <c r="J487" s="21">
        <f t="shared" si="62"/>
        <v>47792</v>
      </c>
      <c r="K487" s="46">
        <f t="shared" si="63"/>
        <v>1.6817540176010972</v>
      </c>
    </row>
    <row r="488" spans="3:11" x14ac:dyDescent="0.25">
      <c r="C488" s="16">
        <v>47.1</v>
      </c>
      <c r="D488" s="38">
        <f t="shared" si="56"/>
        <v>54330</v>
      </c>
      <c r="E488" s="46">
        <f t="shared" si="57"/>
        <v>2.1942786409677799</v>
      </c>
      <c r="F488" s="21">
        <f t="shared" si="58"/>
        <v>47600</v>
      </c>
      <c r="G488" s="46">
        <f t="shared" si="59"/>
        <v>0.83370817303014577</v>
      </c>
      <c r="H488" s="19">
        <f t="shared" si="60"/>
        <v>47473</v>
      </c>
      <c r="I488" s="47">
        <f t="shared" si="61"/>
        <v>0.71334757707285068</v>
      </c>
      <c r="J488" s="21">
        <f t="shared" si="62"/>
        <v>47892</v>
      </c>
      <c r="K488" s="46">
        <f t="shared" si="63"/>
        <v>1.6799973225120122</v>
      </c>
    </row>
    <row r="489" spans="3:11" x14ac:dyDescent="0.25">
      <c r="C489" s="16">
        <v>47.2</v>
      </c>
      <c r="D489" s="38">
        <f t="shared" si="56"/>
        <v>54430</v>
      </c>
      <c r="E489" s="46">
        <f t="shared" si="57"/>
        <v>2.1922620256709182</v>
      </c>
      <c r="F489" s="21">
        <f t="shared" si="58"/>
        <v>47700</v>
      </c>
      <c r="G489" s="46">
        <f t="shared" si="59"/>
        <v>0.83283380658819273</v>
      </c>
      <c r="H489" s="19">
        <f t="shared" si="60"/>
        <v>47573</v>
      </c>
      <c r="I489" s="47">
        <f t="shared" si="61"/>
        <v>0.71259744270927994</v>
      </c>
      <c r="J489" s="21">
        <f t="shared" si="62"/>
        <v>47992</v>
      </c>
      <c r="K489" s="46">
        <f t="shared" si="63"/>
        <v>1.6782461208743178</v>
      </c>
    </row>
    <row r="490" spans="3:11" x14ac:dyDescent="0.25">
      <c r="C490" s="16">
        <v>47.3</v>
      </c>
      <c r="D490" s="38">
        <f t="shared" si="56"/>
        <v>54530</v>
      </c>
      <c r="E490" s="46">
        <f t="shared" si="57"/>
        <v>2.1902509601841795</v>
      </c>
      <c r="F490" s="21">
        <f t="shared" si="58"/>
        <v>47800</v>
      </c>
      <c r="G490" s="46">
        <f t="shared" si="59"/>
        <v>0.83196218541104838</v>
      </c>
      <c r="H490" s="19">
        <f t="shared" si="60"/>
        <v>47673</v>
      </c>
      <c r="I490" s="47">
        <f t="shared" si="61"/>
        <v>0.71184966983425535</v>
      </c>
      <c r="J490" s="21">
        <f t="shared" si="62"/>
        <v>48092</v>
      </c>
      <c r="K490" s="46">
        <f t="shared" si="63"/>
        <v>1.676500384116151</v>
      </c>
    </row>
    <row r="491" spans="3:11" x14ac:dyDescent="0.25">
      <c r="C491" s="16">
        <v>47.4</v>
      </c>
      <c r="D491" s="38">
        <f t="shared" si="56"/>
        <v>54630</v>
      </c>
      <c r="E491" s="46">
        <f t="shared" si="57"/>
        <v>2.1882454190986595</v>
      </c>
      <c r="F491" s="21">
        <f t="shared" si="58"/>
        <v>47900</v>
      </c>
      <c r="G491" s="46">
        <f t="shared" si="59"/>
        <v>0.83109329516311747</v>
      </c>
      <c r="H491" s="19">
        <f t="shared" si="60"/>
        <v>47773</v>
      </c>
      <c r="I491" s="47">
        <f t="shared" si="61"/>
        <v>0.7111042460834367</v>
      </c>
      <c r="J491" s="21">
        <f t="shared" si="62"/>
        <v>48192</v>
      </c>
      <c r="K491" s="46">
        <f t="shared" si="63"/>
        <v>1.6747600838732641</v>
      </c>
    </row>
    <row r="492" spans="3:11" x14ac:dyDescent="0.25">
      <c r="C492" s="16">
        <v>47.5</v>
      </c>
      <c r="D492" s="38">
        <f t="shared" si="56"/>
        <v>54730</v>
      </c>
      <c r="E492" s="46">
        <f t="shared" si="57"/>
        <v>2.186245377168019</v>
      </c>
      <c r="F492" s="21">
        <f t="shared" si="58"/>
        <v>48000</v>
      </c>
      <c r="G492" s="46">
        <f t="shared" si="59"/>
        <v>0.83022712161338896</v>
      </c>
      <c r="H492" s="19">
        <f t="shared" si="60"/>
        <v>47873</v>
      </c>
      <c r="I492" s="47">
        <f t="shared" si="61"/>
        <v>0.71036115918292686</v>
      </c>
      <c r="J492" s="21">
        <f t="shared" si="62"/>
        <v>48292</v>
      </c>
      <c r="K492" s="46">
        <f t="shared" si="63"/>
        <v>1.6730251919870875</v>
      </c>
    </row>
    <row r="493" spans="3:11" x14ac:dyDescent="0.25">
      <c r="C493" s="16">
        <v>47.6</v>
      </c>
      <c r="D493" s="38">
        <f t="shared" si="56"/>
        <v>54830</v>
      </c>
      <c r="E493" s="46">
        <f t="shared" si="57"/>
        <v>2.1842508093071493</v>
      </c>
      <c r="F493" s="21">
        <f t="shared" si="58"/>
        <v>48100</v>
      </c>
      <c r="G493" s="46">
        <f t="shared" si="59"/>
        <v>0.82936365063445849</v>
      </c>
      <c r="H493" s="19">
        <f t="shared" si="60"/>
        <v>47973</v>
      </c>
      <c r="I493" s="47">
        <f t="shared" si="61"/>
        <v>0.70962039694842305</v>
      </c>
      <c r="J493" s="21">
        <f t="shared" si="62"/>
        <v>48392</v>
      </c>
      <c r="K493" s="46">
        <f t="shared" si="63"/>
        <v>1.6712956805028165</v>
      </c>
    </row>
    <row r="494" spans="3:11" x14ac:dyDescent="0.25">
      <c r="C494" s="16">
        <v>47.7</v>
      </c>
      <c r="D494" s="38">
        <f t="shared" si="56"/>
        <v>54930</v>
      </c>
      <c r="E494" s="46">
        <f t="shared" si="57"/>
        <v>2.1822616905908494</v>
      </c>
      <c r="F494" s="21">
        <f t="shared" si="58"/>
        <v>48200</v>
      </c>
      <c r="G494" s="46">
        <f t="shared" si="59"/>
        <v>0.82850286820155927</v>
      </c>
      <c r="H494" s="19">
        <f t="shared" si="60"/>
        <v>48073</v>
      </c>
      <c r="I494" s="47">
        <f t="shared" si="61"/>
        <v>0.7088819472843777</v>
      </c>
      <c r="J494" s="21">
        <f t="shared" si="62"/>
        <v>48492</v>
      </c>
      <c r="K494" s="46">
        <f t="shared" si="63"/>
        <v>1.6695715216675204</v>
      </c>
    </row>
    <row r="495" spans="3:11" x14ac:dyDescent="0.25">
      <c r="C495" s="16">
        <v>47.8</v>
      </c>
      <c r="D495" s="38">
        <f t="shared" si="56"/>
        <v>55030</v>
      </c>
      <c r="E495" s="46">
        <f t="shared" si="57"/>
        <v>2.1802779962525221</v>
      </c>
      <c r="F495" s="21">
        <f t="shared" si="58"/>
        <v>48300</v>
      </c>
      <c r="G495" s="46">
        <f t="shared" si="59"/>
        <v>0.82764476039160662</v>
      </c>
      <c r="H495" s="19">
        <f t="shared" si="60"/>
        <v>48173</v>
      </c>
      <c r="I495" s="47">
        <f t="shared" si="61"/>
        <v>0.70814579818316892</v>
      </c>
      <c r="J495" s="21">
        <f t="shared" si="62"/>
        <v>48592</v>
      </c>
      <c r="K495" s="46">
        <f t="shared" si="63"/>
        <v>1.6678526879282711</v>
      </c>
    </row>
    <row r="496" spans="3:11" x14ac:dyDescent="0.25">
      <c r="C496" s="16">
        <v>47.9</v>
      </c>
      <c r="D496" s="38">
        <f t="shared" si="56"/>
        <v>55130</v>
      </c>
      <c r="E496" s="46">
        <f t="shared" si="57"/>
        <v>2.1782997016828709</v>
      </c>
      <c r="F496" s="21">
        <f t="shared" si="58"/>
        <v>48400</v>
      </c>
      <c r="G496" s="46">
        <f t="shared" si="59"/>
        <v>0.82678931338225081</v>
      </c>
      <c r="H496" s="19">
        <f t="shared" si="60"/>
        <v>48273</v>
      </c>
      <c r="I496" s="47">
        <f t="shared" si="61"/>
        <v>0.70741193772428057</v>
      </c>
      <c r="J496" s="21">
        <f t="shared" si="62"/>
        <v>48692</v>
      </c>
      <c r="K496" s="46">
        <f t="shared" si="63"/>
        <v>1.6661391519302928</v>
      </c>
    </row>
    <row r="497" spans="3:11" x14ac:dyDescent="0.25">
      <c r="C497" s="16">
        <v>48</v>
      </c>
      <c r="D497" s="38">
        <f t="shared" si="56"/>
        <v>55230</v>
      </c>
      <c r="E497" s="46">
        <f t="shared" si="57"/>
        <v>2.1763267824286268</v>
      </c>
      <c r="F497" s="21">
        <f t="shared" si="58"/>
        <v>48500</v>
      </c>
      <c r="G497" s="46">
        <f t="shared" si="59"/>
        <v>0.82593651345094299</v>
      </c>
      <c r="H497" s="19">
        <f t="shared" si="60"/>
        <v>48373</v>
      </c>
      <c r="I497" s="47">
        <f t="shared" si="61"/>
        <v>0.70668035407349106</v>
      </c>
      <c r="J497" s="21">
        <f t="shared" si="62"/>
        <v>48792</v>
      </c>
      <c r="K497" s="46">
        <f t="shared" si="63"/>
        <v>1.664430886515136</v>
      </c>
    </row>
    <row r="498" spans="3:11" x14ac:dyDescent="0.25">
      <c r="C498" s="16">
        <v>48.1</v>
      </c>
      <c r="D498" s="38">
        <f t="shared" si="56"/>
        <v>55330</v>
      </c>
      <c r="E498" s="46">
        <f t="shared" si="57"/>
        <v>2.1743592141912722</v>
      </c>
      <c r="F498" s="21">
        <f t="shared" si="58"/>
        <v>48600</v>
      </c>
      <c r="G498" s="46">
        <f t="shared" si="59"/>
        <v>0.82508634697400995</v>
      </c>
      <c r="H498" s="19">
        <f t="shared" si="60"/>
        <v>48473</v>
      </c>
      <c r="I498" s="47">
        <f t="shared" si="61"/>
        <v>0.70595103548207228</v>
      </c>
      <c r="J498" s="21">
        <f t="shared" si="62"/>
        <v>48892</v>
      </c>
      <c r="K498" s="46">
        <f t="shared" si="63"/>
        <v>1.6627278647188675</v>
      </c>
    </row>
    <row r="499" spans="3:11" x14ac:dyDescent="0.25">
      <c r="C499" s="16">
        <v>48.2</v>
      </c>
      <c r="D499" s="38">
        <f t="shared" si="56"/>
        <v>55430</v>
      </c>
      <c r="E499" s="46">
        <f t="shared" si="57"/>
        <v>2.1723969728257857</v>
      </c>
      <c r="F499" s="21">
        <f t="shared" si="58"/>
        <v>48700</v>
      </c>
      <c r="G499" s="46">
        <f t="shared" si="59"/>
        <v>0.82423880042574049</v>
      </c>
      <c r="H499" s="19">
        <f t="shared" si="60"/>
        <v>48573</v>
      </c>
      <c r="I499" s="47">
        <f t="shared" si="61"/>
        <v>0.70522397028599704</v>
      </c>
      <c r="J499" s="21">
        <f t="shared" si="62"/>
        <v>48992</v>
      </c>
      <c r="K499" s="46">
        <f t="shared" si="63"/>
        <v>1.6610300597702843</v>
      </c>
    </row>
    <row r="500" spans="3:11" x14ac:dyDescent="0.25">
      <c r="C500" s="16">
        <v>48.3</v>
      </c>
      <c r="D500" s="38">
        <f t="shared" si="56"/>
        <v>55530</v>
      </c>
      <c r="E500" s="46">
        <f t="shared" si="57"/>
        <v>2.1704400343393999</v>
      </c>
      <c r="F500" s="21">
        <f t="shared" si="58"/>
        <v>48800</v>
      </c>
      <c r="G500" s="46">
        <f t="shared" si="59"/>
        <v>0.82339386037748097</v>
      </c>
      <c r="H500" s="19">
        <f t="shared" si="60"/>
        <v>48673</v>
      </c>
      <c r="I500" s="47">
        <f t="shared" si="61"/>
        <v>0.70449914690515536</v>
      </c>
      <c r="J500" s="21">
        <f t="shared" si="62"/>
        <v>49092</v>
      </c>
      <c r="K500" s="46">
        <f t="shared" si="63"/>
        <v>1.659337445089144</v>
      </c>
    </row>
    <row r="501" spans="3:11" x14ac:dyDescent="0.25">
      <c r="C501" s="16">
        <v>48.4</v>
      </c>
      <c r="D501" s="38">
        <f t="shared" si="56"/>
        <v>55630</v>
      </c>
      <c r="E501" s="46">
        <f t="shared" si="57"/>
        <v>2.1684883748903672</v>
      </c>
      <c r="F501" s="21">
        <f t="shared" si="58"/>
        <v>48900</v>
      </c>
      <c r="G501" s="46">
        <f t="shared" si="59"/>
        <v>0.82255151349674271</v>
      </c>
      <c r="H501" s="19">
        <f t="shared" si="60"/>
        <v>48773</v>
      </c>
      <c r="I501" s="47">
        <f t="shared" si="61"/>
        <v>0.70377655384258042</v>
      </c>
      <c r="J501" s="21">
        <f t="shared" si="62"/>
        <v>49192</v>
      </c>
      <c r="K501" s="46">
        <f t="shared" si="63"/>
        <v>1.6576499942844198</v>
      </c>
    </row>
    <row r="502" spans="3:11" x14ac:dyDescent="0.25">
      <c r="C502" s="16">
        <v>48.5</v>
      </c>
      <c r="D502" s="38">
        <f t="shared" si="56"/>
        <v>55730</v>
      </c>
      <c r="E502" s="46">
        <f t="shared" si="57"/>
        <v>2.1665419707867382</v>
      </c>
      <c r="F502" s="21">
        <f t="shared" si="58"/>
        <v>49000</v>
      </c>
      <c r="G502" s="46">
        <f t="shared" si="59"/>
        <v>0.82171174654631707</v>
      </c>
      <c r="H502" s="19">
        <f t="shared" si="60"/>
        <v>48873</v>
      </c>
      <c r="I502" s="47">
        <f t="shared" si="61"/>
        <v>0.7030561796836815</v>
      </c>
      <c r="J502" s="21">
        <f t="shared" si="62"/>
        <v>49292</v>
      </c>
      <c r="K502" s="46">
        <f t="shared" si="63"/>
        <v>1.6559676811525699</v>
      </c>
    </row>
    <row r="503" spans="3:11" x14ac:dyDescent="0.25">
      <c r="C503" s="16">
        <v>48.6</v>
      </c>
      <c r="D503" s="38">
        <f t="shared" si="56"/>
        <v>55830</v>
      </c>
      <c r="E503" s="46">
        <f t="shared" si="57"/>
        <v>2.1646007984851585</v>
      </c>
      <c r="F503" s="21">
        <f t="shared" si="58"/>
        <v>49100</v>
      </c>
      <c r="G503" s="46">
        <f t="shared" si="59"/>
        <v>0.82087454638340296</v>
      </c>
      <c r="H503" s="19">
        <f t="shared" si="60"/>
        <v>48973</v>
      </c>
      <c r="I503" s="47">
        <f t="shared" si="61"/>
        <v>0.70233801309548816</v>
      </c>
      <c r="J503" s="21">
        <f t="shared" si="62"/>
        <v>49392</v>
      </c>
      <c r="K503" s="46">
        <f t="shared" si="63"/>
        <v>1.6542904796758295</v>
      </c>
    </row>
    <row r="504" spans="3:11" x14ac:dyDescent="0.25">
      <c r="C504" s="16">
        <v>48.7</v>
      </c>
      <c r="D504" s="38">
        <f t="shared" si="56"/>
        <v>55930</v>
      </c>
      <c r="E504" s="46">
        <f t="shared" si="57"/>
        <v>2.1626648345896684</v>
      </c>
      <c r="F504" s="21">
        <f t="shared" si="58"/>
        <v>49200</v>
      </c>
      <c r="G504" s="46">
        <f t="shared" si="59"/>
        <v>0.82003989995874249</v>
      </c>
      <c r="H504" s="19">
        <f t="shared" si="60"/>
        <v>49073</v>
      </c>
      <c r="I504" s="47">
        <f t="shared" si="61"/>
        <v>0.70162204282589979</v>
      </c>
      <c r="J504" s="21">
        <f t="shared" si="62"/>
        <v>49492</v>
      </c>
      <c r="K504" s="46">
        <f t="shared" si="63"/>
        <v>1.6526183640205216</v>
      </c>
    </row>
    <row r="505" spans="3:11" x14ac:dyDescent="0.25">
      <c r="C505" s="16">
        <v>48.8</v>
      </c>
      <c r="D505" s="38">
        <f t="shared" si="56"/>
        <v>56030</v>
      </c>
      <c r="E505" s="46">
        <f t="shared" si="57"/>
        <v>2.160734055850519</v>
      </c>
      <c r="F505" s="21">
        <f t="shared" si="58"/>
        <v>49300</v>
      </c>
      <c r="G505" s="46">
        <f t="shared" si="59"/>
        <v>0.81920779431576618</v>
      </c>
      <c r="H505" s="19">
        <f t="shared" si="60"/>
        <v>49173</v>
      </c>
      <c r="I505" s="47">
        <f t="shared" si="61"/>
        <v>0.70090825770294674</v>
      </c>
      <c r="J505" s="21">
        <f t="shared" si="62"/>
        <v>49592</v>
      </c>
      <c r="K505" s="46">
        <f t="shared" si="63"/>
        <v>1.6509513085353826</v>
      </c>
    </row>
    <row r="506" spans="3:11" x14ac:dyDescent="0.25">
      <c r="C506" s="16">
        <v>48.9</v>
      </c>
      <c r="D506" s="38">
        <f t="shared" si="56"/>
        <v>56130</v>
      </c>
      <c r="E506" s="46">
        <f t="shared" si="57"/>
        <v>2.1588084391630025</v>
      </c>
      <c r="F506" s="21">
        <f t="shared" si="58"/>
        <v>49400</v>
      </c>
      <c r="G506" s="46">
        <f t="shared" si="59"/>
        <v>0.81837821658974907</v>
      </c>
      <c r="H506" s="19">
        <f t="shared" si="60"/>
        <v>49273</v>
      </c>
      <c r="I506" s="47">
        <f t="shared" si="61"/>
        <v>0.70019664663405656</v>
      </c>
      <c r="J506" s="21">
        <f t="shared" si="62"/>
        <v>49692</v>
      </c>
      <c r="K506" s="46">
        <f t="shared" si="63"/>
        <v>1.6492892877499143</v>
      </c>
    </row>
    <row r="507" spans="3:11" x14ac:dyDescent="0.25">
      <c r="C507" s="16">
        <v>49</v>
      </c>
      <c r="D507" s="38">
        <f t="shared" si="56"/>
        <v>56230</v>
      </c>
      <c r="E507" s="46">
        <f t="shared" si="57"/>
        <v>2.1568879615662868</v>
      </c>
      <c r="F507" s="21">
        <f t="shared" si="58"/>
        <v>49500</v>
      </c>
      <c r="G507" s="46">
        <f t="shared" si="59"/>
        <v>0.81755115400697476</v>
      </c>
      <c r="H507" s="19">
        <f t="shared" si="60"/>
        <v>49373</v>
      </c>
      <c r="I507" s="47">
        <f t="shared" si="61"/>
        <v>0.69948719860533137</v>
      </c>
      <c r="J507" s="21">
        <f t="shared" si="62"/>
        <v>49792</v>
      </c>
      <c r="K507" s="46">
        <f t="shared" si="63"/>
        <v>1.6476322763727453</v>
      </c>
    </row>
    <row r="508" spans="3:11" x14ac:dyDescent="0.25">
      <c r="C508" s="16">
        <v>49.1</v>
      </c>
      <c r="D508" s="38">
        <f t="shared" si="56"/>
        <v>56330</v>
      </c>
      <c r="E508" s="46">
        <f t="shared" si="57"/>
        <v>2.15497260024227</v>
      </c>
      <c r="F508" s="21">
        <f t="shared" si="58"/>
        <v>49600</v>
      </c>
      <c r="G508" s="46">
        <f t="shared" si="59"/>
        <v>0.81672659388390956</v>
      </c>
      <c r="H508" s="19">
        <f t="shared" si="60"/>
        <v>49473</v>
      </c>
      <c r="I508" s="47">
        <f t="shared" si="61"/>
        <v>0.69877990268083123</v>
      </c>
      <c r="J508" s="21">
        <f t="shared" si="62"/>
        <v>49892</v>
      </c>
      <c r="K508" s="46">
        <f t="shared" si="63"/>
        <v>1.6459802492900162</v>
      </c>
    </row>
    <row r="509" spans="3:11" x14ac:dyDescent="0.25">
      <c r="C509" s="16">
        <v>49.2</v>
      </c>
      <c r="D509" s="38">
        <f t="shared" si="56"/>
        <v>56430</v>
      </c>
      <c r="E509" s="46">
        <f t="shared" si="57"/>
        <v>2.153062332514438</v>
      </c>
      <c r="F509" s="21">
        <f t="shared" si="58"/>
        <v>49700</v>
      </c>
      <c r="G509" s="46">
        <f t="shared" si="59"/>
        <v>0.81590452362638544</v>
      </c>
      <c r="H509" s="19">
        <f t="shared" si="60"/>
        <v>49573</v>
      </c>
      <c r="I509" s="47">
        <f t="shared" si="61"/>
        <v>0.69807474800186586</v>
      </c>
      <c r="J509" s="21">
        <f t="shared" si="62"/>
        <v>49992</v>
      </c>
      <c r="K509" s="46">
        <f t="shared" si="63"/>
        <v>1.6443331815637818</v>
      </c>
    </row>
    <row r="510" spans="3:11" x14ac:dyDescent="0.25">
      <c r="C510" s="16">
        <v>49.3</v>
      </c>
      <c r="D510" s="38">
        <f t="shared" si="56"/>
        <v>56530</v>
      </c>
      <c r="E510" s="46">
        <f t="shared" si="57"/>
        <v>2.1511571358467378</v>
      </c>
      <c r="F510" s="21">
        <f t="shared" si="58"/>
        <v>49800</v>
      </c>
      <c r="G510" s="46">
        <f t="shared" si="59"/>
        <v>0.81508493072879185</v>
      </c>
      <c r="H510" s="19">
        <f t="shared" si="60"/>
        <v>49673</v>
      </c>
      <c r="I510" s="47">
        <f t="shared" si="61"/>
        <v>0.69737172378629497</v>
      </c>
      <c r="J510" s="21">
        <f t="shared" si="62"/>
        <v>50092</v>
      </c>
      <c r="K510" s="46">
        <f t="shared" si="63"/>
        <v>1.6426910484304278</v>
      </c>
    </row>
    <row r="511" spans="3:11" x14ac:dyDescent="0.25">
      <c r="C511" s="16">
        <v>49.4</v>
      </c>
      <c r="D511" s="38">
        <f t="shared" si="56"/>
        <v>56630</v>
      </c>
      <c r="E511" s="46">
        <f t="shared" si="57"/>
        <v>2.1492569878424632</v>
      </c>
      <c r="F511" s="21">
        <f t="shared" si="58"/>
        <v>49900</v>
      </c>
      <c r="G511" s="46">
        <f t="shared" si="59"/>
        <v>0.81426780277327759</v>
      </c>
      <c r="H511" s="19">
        <f t="shared" si="60"/>
        <v>49773</v>
      </c>
      <c r="I511" s="47">
        <f t="shared" si="61"/>
        <v>0.6966708193278357</v>
      </c>
      <c r="J511" s="21">
        <f t="shared" si="62"/>
        <v>50192</v>
      </c>
      <c r="K511" s="46">
        <f t="shared" si="63"/>
        <v>1.6410538252991094</v>
      </c>
    </row>
    <row r="512" spans="3:11" x14ac:dyDescent="0.25">
      <c r="C512" s="16">
        <v>49.5</v>
      </c>
      <c r="D512" s="38">
        <f t="shared" si="56"/>
        <v>56730</v>
      </c>
      <c r="E512" s="46">
        <f t="shared" si="57"/>
        <v>2.1473618662431462</v>
      </c>
      <c r="F512" s="21">
        <f t="shared" si="58"/>
        <v>50000</v>
      </c>
      <c r="G512" s="46">
        <f t="shared" si="59"/>
        <v>0.81345312742895937</v>
      </c>
      <c r="H512" s="19">
        <f t="shared" si="60"/>
        <v>49873</v>
      </c>
      <c r="I512" s="47">
        <f t="shared" si="61"/>
        <v>0.69597202399537772</v>
      </c>
      <c r="J512" s="21">
        <f t="shared" si="62"/>
        <v>50292</v>
      </c>
      <c r="K512" s="46">
        <f t="shared" si="63"/>
        <v>1.6394214877502025</v>
      </c>
    </row>
    <row r="513" spans="3:11" x14ac:dyDescent="0.25">
      <c r="C513" s="16">
        <v>49.6</v>
      </c>
      <c r="D513" s="38">
        <f t="shared" si="56"/>
        <v>56830</v>
      </c>
      <c r="E513" s="46">
        <f t="shared" si="57"/>
        <v>2.145471748927462</v>
      </c>
      <c r="F513" s="21">
        <f t="shared" si="58"/>
        <v>50100</v>
      </c>
      <c r="G513" s="46">
        <f t="shared" si="59"/>
        <v>0.81264089245114124</v>
      </c>
      <c r="H513" s="19">
        <f t="shared" si="60"/>
        <v>49973</v>
      </c>
      <c r="I513" s="47">
        <f t="shared" si="61"/>
        <v>0.6952753272323059</v>
      </c>
      <c r="J513" s="21">
        <f t="shared" si="62"/>
        <v>50392</v>
      </c>
      <c r="K513" s="46">
        <f t="shared" si="63"/>
        <v>1.6377940115337759</v>
      </c>
    </row>
    <row r="514" spans="3:11" x14ac:dyDescent="0.25">
      <c r="C514" s="16">
        <v>49.7</v>
      </c>
      <c r="D514" s="38">
        <f t="shared" si="56"/>
        <v>56930</v>
      </c>
      <c r="E514" s="46">
        <f t="shared" si="57"/>
        <v>2.1435866139101467</v>
      </c>
      <c r="F514" s="21">
        <f t="shared" si="58"/>
        <v>50200</v>
      </c>
      <c r="G514" s="46">
        <f t="shared" si="59"/>
        <v>0.81183108568054108</v>
      </c>
      <c r="H514" s="19">
        <f t="shared" si="60"/>
        <v>50073</v>
      </c>
      <c r="I514" s="47">
        <f t="shared" si="61"/>
        <v>0.6945807185558307</v>
      </c>
      <c r="J514" s="21">
        <f t="shared" si="62"/>
        <v>50492</v>
      </c>
      <c r="K514" s="46">
        <f t="shared" si="63"/>
        <v>1.6361713725680764</v>
      </c>
    </row>
    <row r="515" spans="3:11" x14ac:dyDescent="0.25">
      <c r="C515" s="16">
        <v>49.8</v>
      </c>
      <c r="D515" s="38">
        <f t="shared" si="56"/>
        <v>57030</v>
      </c>
      <c r="E515" s="46">
        <f t="shared" si="57"/>
        <v>2.1417064393409215</v>
      </c>
      <c r="F515" s="21">
        <f t="shared" si="58"/>
        <v>50300</v>
      </c>
      <c r="G515" s="46">
        <f t="shared" si="59"/>
        <v>0.81102369504252603</v>
      </c>
      <c r="H515" s="19">
        <f t="shared" si="60"/>
        <v>50173</v>
      </c>
      <c r="I515" s="47">
        <f t="shared" si="61"/>
        <v>0.69388818755632542</v>
      </c>
      <c r="J515" s="21">
        <f t="shared" si="62"/>
        <v>50592</v>
      </c>
      <c r="K515" s="46">
        <f t="shared" si="63"/>
        <v>1.6345535469380339</v>
      </c>
    </row>
    <row r="516" spans="3:11" x14ac:dyDescent="0.25">
      <c r="C516" s="16">
        <v>49.9</v>
      </c>
      <c r="D516" s="38">
        <f t="shared" si="56"/>
        <v>57130</v>
      </c>
      <c r="E516" s="46">
        <f t="shared" si="57"/>
        <v>2.1398312035034288</v>
      </c>
      <c r="F516" s="21">
        <f t="shared" si="58"/>
        <v>50400</v>
      </c>
      <c r="G516" s="46">
        <f t="shared" si="59"/>
        <v>0.81021870854635714</v>
      </c>
      <c r="H516" s="19">
        <f t="shared" si="60"/>
        <v>50273</v>
      </c>
      <c r="I516" s="47">
        <f t="shared" si="61"/>
        <v>0.69319772389667156</v>
      </c>
      <c r="J516" s="21">
        <f t="shared" si="62"/>
        <v>50692</v>
      </c>
      <c r="K516" s="46">
        <f t="shared" si="63"/>
        <v>1.6329405108937791</v>
      </c>
    </row>
    <row r="517" spans="3:11" x14ac:dyDescent="0.25">
      <c r="C517" s="16">
        <v>50</v>
      </c>
      <c r="D517" s="38">
        <f t="shared" si="56"/>
        <v>57230</v>
      </c>
      <c r="E517" s="46">
        <f t="shared" si="57"/>
        <v>2.1379608848141793</v>
      </c>
      <c r="F517" s="21">
        <f t="shared" si="58"/>
        <v>50500</v>
      </c>
      <c r="G517" s="46">
        <f t="shared" si="59"/>
        <v>0.80941611428444005</v>
      </c>
      <c r="H517" s="19">
        <f t="shared" si="60"/>
        <v>50373</v>
      </c>
      <c r="I517" s="47">
        <f t="shared" si="61"/>
        <v>0.6925093173116097</v>
      </c>
      <c r="J517" s="21">
        <f t="shared" si="62"/>
        <v>50792</v>
      </c>
      <c r="K517" s="46">
        <f t="shared" si="63"/>
        <v>1.6313322408491815</v>
      </c>
    </row>
    <row r="518" spans="3:11" x14ac:dyDescent="0.25">
      <c r="C518" s="16"/>
      <c r="D518" s="38"/>
      <c r="E518" s="37"/>
      <c r="F518" s="38"/>
      <c r="G518" s="37"/>
      <c r="H518" s="16"/>
      <c r="I518" s="18"/>
      <c r="J518" s="38"/>
      <c r="K518" s="37"/>
    </row>
    <row r="519" spans="3:11" x14ac:dyDescent="0.25">
      <c r="C519" s="16"/>
      <c r="D519" s="38"/>
      <c r="E519" s="37"/>
      <c r="F519" s="38"/>
      <c r="G519" s="37"/>
      <c r="H519" s="16"/>
      <c r="I519" s="18"/>
      <c r="J519" s="38"/>
      <c r="K519" s="37"/>
    </row>
  </sheetData>
  <mergeCells count="5">
    <mergeCell ref="D3:N3"/>
    <mergeCell ref="D13:E13"/>
    <mergeCell ref="F13:G13"/>
    <mergeCell ref="H13:I13"/>
    <mergeCell ref="J13:K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9D8D-3231-4118-8E3B-E252A5BB154D}">
  <dimension ref="A1:M24"/>
  <sheetViews>
    <sheetView zoomScale="85" zoomScaleNormal="85" workbookViewId="0">
      <selection activeCell="J33" sqref="J33"/>
    </sheetView>
  </sheetViews>
  <sheetFormatPr defaultRowHeight="15" x14ac:dyDescent="0.25"/>
  <cols>
    <col min="6" max="7" width="15" customWidth="1"/>
    <col min="9" max="9" width="12.28515625" bestFit="1" customWidth="1"/>
    <col min="12" max="12" width="12.28515625" bestFit="1" customWidth="1"/>
  </cols>
  <sheetData>
    <row r="1" spans="1:13" x14ac:dyDescent="0.25">
      <c r="A1" t="s">
        <v>31</v>
      </c>
      <c r="B1">
        <v>1737.4</v>
      </c>
    </row>
    <row r="2" spans="1:13" x14ac:dyDescent="0.25">
      <c r="A2" t="s">
        <v>103</v>
      </c>
      <c r="B2">
        <v>4902.8</v>
      </c>
    </row>
    <row r="3" spans="1:13" x14ac:dyDescent="0.25">
      <c r="A3" t="s">
        <v>104</v>
      </c>
      <c r="B3">
        <v>398600</v>
      </c>
    </row>
    <row r="4" spans="1:13" ht="15.75" thickBot="1" x14ac:dyDescent="0.3"/>
    <row r="5" spans="1:13" ht="15.75" thickBot="1" x14ac:dyDescent="0.3">
      <c r="C5" s="76" t="s">
        <v>2</v>
      </c>
      <c r="D5" s="77"/>
      <c r="F5" s="76" t="s">
        <v>25</v>
      </c>
      <c r="G5" s="77"/>
      <c r="I5" s="76" t="s">
        <v>8</v>
      </c>
      <c r="J5" s="77"/>
      <c r="L5" s="76" t="s">
        <v>9</v>
      </c>
      <c r="M5" s="77"/>
    </row>
    <row r="6" spans="1:13" x14ac:dyDescent="0.25">
      <c r="C6" s="1" t="s">
        <v>1</v>
      </c>
      <c r="D6" s="2">
        <f>C15</f>
        <v>3558</v>
      </c>
      <c r="F6" s="4" t="s">
        <v>5</v>
      </c>
      <c r="G6" s="5">
        <v>107500</v>
      </c>
      <c r="I6" s="4" t="s">
        <v>10</v>
      </c>
      <c r="J6" s="5">
        <v>5.7560000000000002</v>
      </c>
      <c r="L6" t="s">
        <v>10</v>
      </c>
    </row>
    <row r="7" spans="1:13" x14ac:dyDescent="0.25">
      <c r="C7" s="1" t="s">
        <v>3</v>
      </c>
      <c r="D7" s="2">
        <v>1937.4</v>
      </c>
      <c r="F7" s="1" t="s">
        <v>6</v>
      </c>
      <c r="G7" s="2">
        <v>3900</v>
      </c>
      <c r="I7" s="1" t="s">
        <v>11</v>
      </c>
      <c r="J7" s="2">
        <v>10.08</v>
      </c>
      <c r="L7" t="s">
        <v>11</v>
      </c>
    </row>
    <row r="8" spans="1:13" ht="15.75" thickBot="1" x14ac:dyDescent="0.3">
      <c r="C8" s="1" t="s">
        <v>4</v>
      </c>
      <c r="D8" s="3">
        <v>4900</v>
      </c>
      <c r="F8" s="1" t="s">
        <v>7</v>
      </c>
      <c r="G8" s="2">
        <v>1280</v>
      </c>
      <c r="I8" s="1" t="s">
        <v>12</v>
      </c>
      <c r="J8" s="2">
        <v>10.75</v>
      </c>
      <c r="L8" t="s">
        <v>12</v>
      </c>
    </row>
    <row r="9" spans="1:13" ht="15.75" thickBot="1" x14ac:dyDescent="0.3">
      <c r="C9" s="78">
        <f>SQRT(D8*((2/D7)-(1/D6)))</f>
        <v>1.9186316480773129</v>
      </c>
      <c r="D9" s="79"/>
      <c r="F9" s="6" t="s">
        <v>0</v>
      </c>
      <c r="G9" s="7">
        <v>348</v>
      </c>
      <c r="I9" s="1" t="s">
        <v>16</v>
      </c>
      <c r="J9" s="2">
        <v>0.22</v>
      </c>
      <c r="L9" t="s">
        <v>13</v>
      </c>
    </row>
    <row r="10" spans="1:13" ht="15.75" thickBot="1" x14ac:dyDescent="0.3">
      <c r="F10" s="78">
        <f>($G$6-$G$7*EXP((G8)/($G$9*9.81)))/(EXP((G8)/($G$9*9.81)))</f>
        <v>69988.034237650369</v>
      </c>
      <c r="G10" s="79"/>
      <c r="I10" s="1" t="s">
        <v>19</v>
      </c>
      <c r="J10" s="2">
        <v>0.86899999999999999</v>
      </c>
    </row>
    <row r="11" spans="1:13" ht="15.75" thickBot="1" x14ac:dyDescent="0.3">
      <c r="I11" s="1" t="s">
        <v>17</v>
      </c>
      <c r="J11" s="2">
        <f>J8-J6</f>
        <v>4.9939999999999998</v>
      </c>
    </row>
    <row r="12" spans="1:13" ht="15.75" thickBot="1" x14ac:dyDescent="0.3">
      <c r="C12" s="76" t="s">
        <v>22</v>
      </c>
      <c r="D12" s="77"/>
      <c r="I12" s="6" t="s">
        <v>18</v>
      </c>
      <c r="J12" s="7">
        <f>J10-J9</f>
        <v>0.64900000000000002</v>
      </c>
    </row>
    <row r="13" spans="1:13" ht="15.75" thickBot="1" x14ac:dyDescent="0.3">
      <c r="C13" s="4" t="s">
        <v>14</v>
      </c>
      <c r="D13" s="5">
        <v>3558</v>
      </c>
      <c r="F13" s="76" t="s">
        <v>24</v>
      </c>
      <c r="G13" s="77"/>
      <c r="I13" s="76">
        <f>J12+J11</f>
        <v>5.6429999999999998</v>
      </c>
      <c r="J13" s="77"/>
    </row>
    <row r="14" spans="1:13" ht="15.75" thickBot="1" x14ac:dyDescent="0.3">
      <c r="C14" s="6" t="s">
        <v>15</v>
      </c>
      <c r="D14" s="7">
        <v>3558</v>
      </c>
      <c r="F14" s="4" t="s">
        <v>23</v>
      </c>
      <c r="G14" s="5">
        <v>36543</v>
      </c>
    </row>
    <row r="15" spans="1:13" ht="15.75" thickBot="1" x14ac:dyDescent="0.3">
      <c r="C15" s="76">
        <f>(D13+D14)/2</f>
        <v>3558</v>
      </c>
      <c r="D15" s="77"/>
      <c r="F15" s="1" t="s">
        <v>6</v>
      </c>
      <c r="G15" s="2">
        <v>1849.8</v>
      </c>
    </row>
    <row r="16" spans="1:13" ht="15.75" thickBot="1" x14ac:dyDescent="0.3">
      <c r="F16" s="1" t="s">
        <v>7</v>
      </c>
      <c r="G16" s="2">
        <v>1280</v>
      </c>
      <c r="I16" s="76" t="s">
        <v>97</v>
      </c>
      <c r="J16" s="77"/>
    </row>
    <row r="17" spans="3:10" ht="15.75" thickBot="1" x14ac:dyDescent="0.3">
      <c r="F17" s="6" t="s">
        <v>0</v>
      </c>
      <c r="G17" s="7">
        <v>348</v>
      </c>
      <c r="I17" s="4" t="s">
        <v>98</v>
      </c>
      <c r="J17" s="5">
        <v>3900</v>
      </c>
    </row>
    <row r="18" spans="3:10" ht="15.75" thickBot="1" x14ac:dyDescent="0.3">
      <c r="C18" s="76" t="s">
        <v>102</v>
      </c>
      <c r="D18" s="77"/>
      <c r="F18" s="78">
        <f>EXP(G16/(G17*9.81))*(G14+G15) - (G14+G15)</f>
        <v>17465.040076315519</v>
      </c>
      <c r="G18" s="79"/>
      <c r="I18" s="1" t="s">
        <v>99</v>
      </c>
      <c r="J18" s="2">
        <v>1300</v>
      </c>
    </row>
    <row r="19" spans="3:10" x14ac:dyDescent="0.25">
      <c r="C19" s="4" t="s">
        <v>1</v>
      </c>
      <c r="D19" s="5">
        <f>C15</f>
        <v>3558</v>
      </c>
      <c r="I19" s="1" t="s">
        <v>100</v>
      </c>
      <c r="J19" s="2">
        <v>82656</v>
      </c>
    </row>
    <row r="20" spans="3:10" ht="15.75" thickBot="1" x14ac:dyDescent="0.3">
      <c r="C20" s="6" t="s">
        <v>4</v>
      </c>
      <c r="D20" s="7">
        <f>B3</f>
        <v>398600</v>
      </c>
      <c r="I20" s="6" t="s">
        <v>101</v>
      </c>
      <c r="J20" s="7">
        <v>17465</v>
      </c>
    </row>
    <row r="21" spans="3:10" ht="15.75" thickBot="1" x14ac:dyDescent="0.3">
      <c r="C21" s="78">
        <f>2*PI()*SQRT(D19^3/D20)/60/60/24</f>
        <v>2.44459204577962E-2</v>
      </c>
      <c r="D21" s="79"/>
      <c r="I21" s="78">
        <f>(J17-J18)/((J19)/(J20))+J18</f>
        <v>1849.3733062330625</v>
      </c>
      <c r="J21" s="79"/>
    </row>
    <row r="23" spans="3:10" x14ac:dyDescent="0.25">
      <c r="C23" t="s">
        <v>105</v>
      </c>
    </row>
    <row r="24" spans="3:10" x14ac:dyDescent="0.25">
      <c r="C24" t="s">
        <v>106</v>
      </c>
    </row>
  </sheetData>
  <mergeCells count="15">
    <mergeCell ref="I21:J21"/>
    <mergeCell ref="I16:J16"/>
    <mergeCell ref="C15:D15"/>
    <mergeCell ref="F13:G13"/>
    <mergeCell ref="F18:G18"/>
    <mergeCell ref="C21:D21"/>
    <mergeCell ref="C18:D18"/>
    <mergeCell ref="L5:M5"/>
    <mergeCell ref="I13:J13"/>
    <mergeCell ref="C5:D5"/>
    <mergeCell ref="C9:D9"/>
    <mergeCell ref="F5:G5"/>
    <mergeCell ref="F10:G10"/>
    <mergeCell ref="I5:J5"/>
    <mergeCell ref="C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TV database</vt:lpstr>
      <vt:lpstr>Performance curves of TVs</vt:lpstr>
      <vt:lpstr>Performance Curves of ETVs</vt:lpstr>
      <vt:lpstr>orbital mechanics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2022-11-26T17:16:21Z</dcterms:created>
  <dcterms:modified xsi:type="dcterms:W3CDTF">2023-06-18T17:23:13Z</dcterms:modified>
</cp:coreProperties>
</file>