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ell\Documents\GitHub\grad_work\"/>
    </mc:Choice>
  </mc:AlternateContent>
  <xr:revisionPtr revIDLastSave="0" documentId="13_ncr:1_{02BFC2F3-5D26-4372-AF1E-83F1EDE01A7E}" xr6:coauthVersionLast="33" xr6:coauthVersionMax="33" xr10:uidLastSave="{00000000-0000-0000-0000-000000000000}"/>
  <bookViews>
    <workbookView xWindow="0" yWindow="0" windowWidth="21570" windowHeight="7995" activeTab="6" xr2:uid="{E73A52AA-78DA-4F61-BFA3-CBBF91E1DE40}"/>
  </bookViews>
  <sheets>
    <sheet name="tj = 1" sheetId="2" r:id="rId1"/>
    <sheet name="tj = 5" sheetId="3" r:id="rId2"/>
    <sheet name="tj = 10" sheetId="4" r:id="rId3"/>
    <sheet name="tj = 25" sheetId="5" r:id="rId4"/>
    <sheet name="tj = 50" sheetId="6" r:id="rId5"/>
    <sheet name="tj = 75" sheetId="7" r:id="rId6"/>
    <sheet name="tj = 99" sheetId="8" r:id="rId7"/>
    <sheet name="Лист1" sheetId="1" r:id="rId8"/>
  </sheets>
  <definedNames>
    <definedName name="ExternalData_1" localSheetId="0" hidden="1">'tj = 1'!$A$1:$D$19</definedName>
    <definedName name="ExternalData_1" localSheetId="1" hidden="1">'tj = 5'!$A$1:$D$19</definedName>
    <definedName name="ExternalData_1" localSheetId="5" hidden="1">'tj = 75'!$A$1:$D$19</definedName>
    <definedName name="ExternalData_1" localSheetId="6" hidden="1">'tj = 99'!$A$1:$D$19</definedName>
    <definedName name="ExternalData_2" localSheetId="2" hidden="1">'tj = 10'!$A$1:$D$19</definedName>
    <definedName name="ExternalData_3" localSheetId="3" hidden="1">'tj = 25'!$A$1:$D$19</definedName>
    <definedName name="ExternalData_4" localSheetId="4" hidden="1">'tj = 50'!$A$1:$D$19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6" l="1"/>
  <c r="G5" i="2"/>
  <c r="G2" i="4"/>
  <c r="H2" i="4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G2" i="6"/>
  <c r="G3" i="6"/>
  <c r="G4" i="6"/>
  <c r="G5" i="6"/>
  <c r="G6" i="6"/>
  <c r="G7" i="6"/>
  <c r="G8" i="6"/>
  <c r="G9" i="6"/>
  <c r="G10" i="6"/>
  <c r="G12" i="6"/>
  <c r="G13" i="6"/>
  <c r="G14" i="6"/>
  <c r="G15" i="6"/>
  <c r="G16" i="6"/>
  <c r="G17" i="6"/>
  <c r="G18" i="6"/>
  <c r="G19" i="6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" i="2"/>
  <c r="G3" i="2"/>
  <c r="G4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7B3191-870A-4620-9FD4-CCD7B483DB06}" keepAlive="1" name="Запрос — data1" description="Соединение с запросом &quot;data1&quot; в книге." type="5" refreshedVersion="6" background="1" saveData="1">
    <dbPr connection="Provider=Microsoft.Mashup.OleDb.1;Data Source=$Workbook$;Location=data1;Extended Properties=&quot;&quot;" command="SELECT * FROM [data1]"/>
  </connection>
  <connection id="2" xr16:uid="{1F4CD6B8-6882-4B7A-9189-A7760C4112F2}" keepAlive="1" name="Запрос — data2" description="Соединение с запросом &quot;data2&quot; в книге." type="5" refreshedVersion="6" background="1" saveData="1">
    <dbPr connection="Provider=Microsoft.Mashup.OleDb.1;Data Source=$Workbook$;Location=data2;Extended Properties=&quot;&quot;" command="SELECT * FROM [data2]"/>
  </connection>
  <connection id="3" xr16:uid="{C5EE20E0-55F4-4716-A0F5-27118C033B18}" keepAlive="1" name="Запрос — data3" description="Соединение с запросом &quot;data3&quot; в книге." type="5" refreshedVersion="6" background="1" saveData="1">
    <dbPr connection="Provider=Microsoft.Mashup.OleDb.1;Data Source=$Workbook$;Location=data3;Extended Properties=&quot;&quot;" command="SELECT * FROM [data3]"/>
  </connection>
  <connection id="4" xr16:uid="{7CC652EE-0DF7-4C6A-A4B2-19F7675C6F48}" keepAlive="1" name="Запрос — data4" description="Соединение с запросом &quot;data4&quot; в книге." type="5" refreshedVersion="6" background="1" saveData="1">
    <dbPr connection="Provider=Microsoft.Mashup.OleDb.1;Data Source=$Workbook$;Location=data4;Extended Properties=&quot;&quot;" command="SELECT * FROM [data4]"/>
  </connection>
  <connection id="5" xr16:uid="{86B98849-B549-47F5-A1D6-ED8C942401E0}" keepAlive="1" name="Запрос — data5" description="Соединение с запросом &quot;data5&quot; в книге." type="5" refreshedVersion="6" background="1" saveData="1">
    <dbPr connection="Provider=Microsoft.Mashup.OleDb.1;Data Source=$Workbook$;Location=data5;Extended Properties=&quot;&quot;" command="SELECT * FROM [data5]"/>
  </connection>
  <connection id="6" xr16:uid="{9CE5AD4B-27E3-45B8-92FC-93ECCA067B41}" keepAlive="1" name="Запрос — data6" description="Соединение с запросом &quot;data6&quot; в книге." type="5" refreshedVersion="6" background="1" saveData="1">
    <dbPr connection="Provider=Microsoft.Mashup.OleDb.1;Data Source=$Workbook$;Location=data6;Extended Properties=&quot;&quot;" command="SELECT * FROM [data6]"/>
  </connection>
  <connection id="7" xr16:uid="{DA745BFC-C1E4-4C81-9027-B4059B11D57D}" keepAlive="1" name="Запрос — data7" description="Соединение с запросом &quot;data7&quot; в книге." type="5" refreshedVersion="6" background="1" saveData="1">
    <dbPr connection="Provider=Microsoft.Mashup.OleDb.1;Data Source=$Workbook$;Location=data7;Extended Properties=&quot;&quot;" command="SELECT * FROM [data7]"/>
  </connection>
</connections>
</file>

<file path=xl/sharedStrings.xml><?xml version="1.0" encoding="utf-8"?>
<sst xmlns="http://schemas.openxmlformats.org/spreadsheetml/2006/main" count="57" uniqueCount="11">
  <si>
    <t>tj = 1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</si>
  <si>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</si>
  <si>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</si>
  <si>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</si>
  <si>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</si>
  <si>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</si>
  <si>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</si>
  <si>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</si>
  <si>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</si>
  <si>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Погрешность 1</t>
  </si>
  <si>
    <t>Погрешность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</si>
</sst>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4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400">
                <a:solidFill>
                  <a:schemeClr val="tx1"/>
                </a:solidFill>
                <a:effectLst/>
              </a:rPr>
              <a:t>Момент времени </a:t>
            </a:r>
            <a:r>
              <a:rPr lang="en-US" sz="2400">
                <a:solidFill>
                  <a:schemeClr val="tx1"/>
                </a:solidFill>
                <a:effectLst/>
              </a:rPr>
              <a:t>tj = 1</a:t>
            </a:r>
            <a:endParaRPr lang="ru-RU" sz="24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Аналитическое решение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'tj = 1'!$A$2:$A$19</c:f>
              <c:numCache>
                <c:formatCode>General</c:formatCode>
                <c:ptCount val="18"/>
                <c:pt idx="0">
                  <c:v>4.4999999999999999E-4</c:v>
                </c:pt>
                <c:pt idx="1">
                  <c:v>8.9999999999999998E-4</c:v>
                </c:pt>
                <c:pt idx="2">
                  <c:v>1.3500000000000001E-3</c:v>
                </c:pt>
                <c:pt idx="3">
                  <c:v>1.8E-3</c:v>
                </c:pt>
                <c:pt idx="4">
                  <c:v>2.2499999999999998E-3</c:v>
                </c:pt>
                <c:pt idx="5">
                  <c:v>2.7000000000000001E-3</c:v>
                </c:pt>
                <c:pt idx="6">
                  <c:v>3.15E-3</c:v>
                </c:pt>
                <c:pt idx="7">
                  <c:v>3.5999999999999999E-3</c:v>
                </c:pt>
                <c:pt idx="8">
                  <c:v>4.0499999999999998E-3</c:v>
                </c:pt>
                <c:pt idx="9">
                  <c:v>4.4999999999999997E-3</c:v>
                </c:pt>
                <c:pt idx="10">
                  <c:v>4.9500000000000004E-3</c:v>
                </c:pt>
                <c:pt idx="11">
                  <c:v>5.4000000000000003E-3</c:v>
                </c:pt>
                <c:pt idx="12">
                  <c:v>5.8500000000000002E-3</c:v>
                </c:pt>
                <c:pt idx="13">
                  <c:v>6.3E-3</c:v>
                </c:pt>
                <c:pt idx="14">
                  <c:v>6.7499999999999999E-3</c:v>
                </c:pt>
                <c:pt idx="15">
                  <c:v>7.1999999999999998E-3</c:v>
                </c:pt>
                <c:pt idx="16">
                  <c:v>7.6499999999999997E-3</c:v>
                </c:pt>
                <c:pt idx="17">
                  <c:v>8.0999999999999996E-3</c:v>
                </c:pt>
              </c:numCache>
            </c:numRef>
          </c:cat>
          <c:val>
            <c:numRef>
              <c:f>'tj = 1'!$D$2:$D$19</c:f>
              <c:numCache>
                <c:formatCode>General</c:formatCode>
                <c:ptCount val="18"/>
                <c:pt idx="0">
                  <c:v>6.3905605789999997</c:v>
                </c:pt>
                <c:pt idx="1">
                  <c:v>9.8357852690000005</c:v>
                </c:pt>
                <c:pt idx="2">
                  <c:v>9.9984542090000001</c:v>
                </c:pt>
                <c:pt idx="3">
                  <c:v>9.9999971789999993</c:v>
                </c:pt>
                <c:pt idx="4">
                  <c:v>9.9999999989999999</c:v>
                </c:pt>
                <c:pt idx="5">
                  <c:v>9.9999999989999999</c:v>
                </c:pt>
                <c:pt idx="6">
                  <c:v>9.9999999989999999</c:v>
                </c:pt>
                <c:pt idx="7">
                  <c:v>9.9999999989999999</c:v>
                </c:pt>
                <c:pt idx="8">
                  <c:v>9.9999999989999999</c:v>
                </c:pt>
                <c:pt idx="9">
                  <c:v>9.9999999989999999</c:v>
                </c:pt>
                <c:pt idx="10">
                  <c:v>9.9999999989999999</c:v>
                </c:pt>
                <c:pt idx="11">
                  <c:v>9.9999999989999999</c:v>
                </c:pt>
                <c:pt idx="12">
                  <c:v>9.9999999989999999</c:v>
                </c:pt>
                <c:pt idx="13">
                  <c:v>9.9999999989999999</c:v>
                </c:pt>
                <c:pt idx="14">
                  <c:v>9.9999999989999999</c:v>
                </c:pt>
                <c:pt idx="15">
                  <c:v>9.9999999989999999</c:v>
                </c:pt>
                <c:pt idx="16">
                  <c:v>9.9999999989999999</c:v>
                </c:pt>
                <c:pt idx="17">
                  <c:v>9.9999999989999999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67-4474-99EA-798A35BBB252}"/>
            </c:ext>
          </c:extLst>
        </c:ser>
        <c:ser>
          <c:idx val="1"/>
          <c:order val="1"/>
          <c:tx>
            <c:v>Численное решение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'tj = 1'!$A$2:$A$19</c:f>
              <c:numCache>
                <c:formatCode>General</c:formatCode>
                <c:ptCount val="18"/>
                <c:pt idx="0">
                  <c:v>4.4999999999999999E-4</c:v>
                </c:pt>
                <c:pt idx="1">
                  <c:v>8.9999999999999998E-4</c:v>
                </c:pt>
                <c:pt idx="2">
                  <c:v>1.3500000000000001E-3</c:v>
                </c:pt>
                <c:pt idx="3">
                  <c:v>1.8E-3</c:v>
                </c:pt>
                <c:pt idx="4">
                  <c:v>2.2499999999999998E-3</c:v>
                </c:pt>
                <c:pt idx="5">
                  <c:v>2.7000000000000001E-3</c:v>
                </c:pt>
                <c:pt idx="6">
                  <c:v>3.15E-3</c:v>
                </c:pt>
                <c:pt idx="7">
                  <c:v>3.5999999999999999E-3</c:v>
                </c:pt>
                <c:pt idx="8">
                  <c:v>4.0499999999999998E-3</c:v>
                </c:pt>
                <c:pt idx="9">
                  <c:v>4.4999999999999997E-3</c:v>
                </c:pt>
                <c:pt idx="10">
                  <c:v>4.9500000000000004E-3</c:v>
                </c:pt>
                <c:pt idx="11">
                  <c:v>5.4000000000000003E-3</c:v>
                </c:pt>
                <c:pt idx="12">
                  <c:v>5.8500000000000002E-3</c:v>
                </c:pt>
                <c:pt idx="13">
                  <c:v>6.3E-3</c:v>
                </c:pt>
                <c:pt idx="14">
                  <c:v>6.7499999999999999E-3</c:v>
                </c:pt>
                <c:pt idx="15">
                  <c:v>7.1999999999999998E-3</c:v>
                </c:pt>
                <c:pt idx="16">
                  <c:v>7.6499999999999997E-3</c:v>
                </c:pt>
                <c:pt idx="17">
                  <c:v>8.0999999999999996E-3</c:v>
                </c:pt>
              </c:numCache>
            </c:numRef>
          </c:cat>
          <c:val>
            <c:numRef>
              <c:f>'tj = 1'!$E$2:$E$19</c:f>
              <c:numCache>
                <c:formatCode>General</c:formatCode>
                <c:ptCount val="18"/>
                <c:pt idx="0">
                  <c:v>1.4841</c:v>
                </c:pt>
                <c:pt idx="1">
                  <c:v>9.7195800000000006</c:v>
                </c:pt>
                <c:pt idx="2">
                  <c:v>9.9441799999999994</c:v>
                </c:pt>
                <c:pt idx="3">
                  <c:v>9.9893900000000002</c:v>
                </c:pt>
                <c:pt idx="4">
                  <c:v>9.9979800000000001</c:v>
                </c:pt>
                <c:pt idx="5">
                  <c:v>9.9996200000000002</c:v>
                </c:pt>
                <c:pt idx="6">
                  <c:v>9.9999300000000009</c:v>
                </c:pt>
                <c:pt idx="7">
                  <c:v>9.9999900000000004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67-4474-99EA-798A35BBB252}"/>
            </c:ext>
          </c:extLst>
        </c:ser>
        <c:ser>
          <c:idx val="2"/>
          <c:order val="2"/>
          <c:tx>
            <c:v>Численное решение с меньшим шагом</c:v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dPt>
            <c:idx val="1"/>
            <c:marker>
              <c:symbol val="circle"/>
              <c:size val="4"/>
              <c:spPr>
                <a:solidFill>
                  <a:srgbClr val="00B050"/>
                </a:solidFill>
                <a:ln w="9525" cap="flat" cmpd="sng" algn="ctr">
                  <a:solidFill>
                    <a:srgbClr val="00B050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361-405E-B7CE-94E019A13B8E}"/>
              </c:ext>
            </c:extLst>
          </c:dPt>
          <c:cat>
            <c:numRef>
              <c:f>'tj = 1'!$A$2:$A$19</c:f>
              <c:numCache>
                <c:formatCode>General</c:formatCode>
                <c:ptCount val="18"/>
                <c:pt idx="0">
                  <c:v>4.4999999999999999E-4</c:v>
                </c:pt>
                <c:pt idx="1">
                  <c:v>8.9999999999999998E-4</c:v>
                </c:pt>
                <c:pt idx="2">
                  <c:v>1.3500000000000001E-3</c:v>
                </c:pt>
                <c:pt idx="3">
                  <c:v>1.8E-3</c:v>
                </c:pt>
                <c:pt idx="4">
                  <c:v>2.2499999999999998E-3</c:v>
                </c:pt>
                <c:pt idx="5">
                  <c:v>2.7000000000000001E-3</c:v>
                </c:pt>
                <c:pt idx="6">
                  <c:v>3.15E-3</c:v>
                </c:pt>
                <c:pt idx="7">
                  <c:v>3.5999999999999999E-3</c:v>
                </c:pt>
                <c:pt idx="8">
                  <c:v>4.0499999999999998E-3</c:v>
                </c:pt>
                <c:pt idx="9">
                  <c:v>4.4999999999999997E-3</c:v>
                </c:pt>
                <c:pt idx="10">
                  <c:v>4.9500000000000004E-3</c:v>
                </c:pt>
                <c:pt idx="11">
                  <c:v>5.4000000000000003E-3</c:v>
                </c:pt>
                <c:pt idx="12">
                  <c:v>5.8500000000000002E-3</c:v>
                </c:pt>
                <c:pt idx="13">
                  <c:v>6.3E-3</c:v>
                </c:pt>
                <c:pt idx="14">
                  <c:v>6.7499999999999999E-3</c:v>
                </c:pt>
                <c:pt idx="15">
                  <c:v>7.1999999999999998E-3</c:v>
                </c:pt>
                <c:pt idx="16">
                  <c:v>7.6499999999999997E-3</c:v>
                </c:pt>
                <c:pt idx="17">
                  <c:v>8.0999999999999996E-3</c:v>
                </c:pt>
              </c:numCache>
            </c:numRef>
          </c:cat>
          <c:val>
            <c:numRef>
              <c:f>'tj = 1'!$F$2:$F$19</c:f>
              <c:numCache>
                <c:formatCode>General</c:formatCode>
                <c:ptCount val="18"/>
                <c:pt idx="0">
                  <c:v>1.9781367000000001</c:v>
                </c:pt>
                <c:pt idx="1">
                  <c:v>9.7308819999999994</c:v>
                </c:pt>
                <c:pt idx="2">
                  <c:v>9.9978985999999992</c:v>
                </c:pt>
                <c:pt idx="3">
                  <c:v>9.9999856999999999</c:v>
                </c:pt>
                <c:pt idx="4">
                  <c:v>9.9999999000000006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667-4474-99EA-798A35BBB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958785568"/>
        <c:axId val="958784912"/>
      </c:lineChart>
      <c:catAx>
        <c:axId val="95878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8784912"/>
        <c:crosses val="autoZero"/>
        <c:auto val="1"/>
        <c:lblAlgn val="ctr"/>
        <c:lblOffset val="100"/>
        <c:noMultiLvlLbl val="0"/>
      </c:catAx>
      <c:valAx>
        <c:axId val="958784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87855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 w="0"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400">
                <a:solidFill>
                  <a:schemeClr val="tx1"/>
                </a:solidFill>
                <a:effectLst/>
              </a:rPr>
              <a:t>Момент времени </a:t>
            </a:r>
            <a:r>
              <a:rPr lang="en-US" sz="2400">
                <a:solidFill>
                  <a:schemeClr val="tx1"/>
                </a:solidFill>
                <a:effectLst/>
              </a:rPr>
              <a:t>tj = 5</a:t>
            </a:r>
            <a:endParaRPr lang="ru-RU" sz="24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Аналитическое решение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'tj = 5'!$A$2:$A$19</c:f>
              <c:numCache>
                <c:formatCode>General</c:formatCode>
                <c:ptCount val="18"/>
                <c:pt idx="0">
                  <c:v>4.4999999999999999E-4</c:v>
                </c:pt>
                <c:pt idx="1">
                  <c:v>8.9999999999999998E-4</c:v>
                </c:pt>
                <c:pt idx="2">
                  <c:v>1.3500000000000001E-3</c:v>
                </c:pt>
                <c:pt idx="3">
                  <c:v>1.8E-3</c:v>
                </c:pt>
                <c:pt idx="4">
                  <c:v>2.2499999999999998E-3</c:v>
                </c:pt>
                <c:pt idx="5">
                  <c:v>2.7000000000000001E-3</c:v>
                </c:pt>
                <c:pt idx="6">
                  <c:v>3.15E-3</c:v>
                </c:pt>
                <c:pt idx="7">
                  <c:v>3.5999999999999999E-3</c:v>
                </c:pt>
                <c:pt idx="8">
                  <c:v>4.0499999999999998E-3</c:v>
                </c:pt>
                <c:pt idx="9">
                  <c:v>4.4999999999999997E-3</c:v>
                </c:pt>
                <c:pt idx="10">
                  <c:v>4.9500000000000004E-3</c:v>
                </c:pt>
                <c:pt idx="11">
                  <c:v>5.4000000000000003E-3</c:v>
                </c:pt>
                <c:pt idx="12">
                  <c:v>5.8500000000000002E-3</c:v>
                </c:pt>
                <c:pt idx="13">
                  <c:v>6.3E-3</c:v>
                </c:pt>
                <c:pt idx="14">
                  <c:v>6.7499999999999999E-3</c:v>
                </c:pt>
                <c:pt idx="15">
                  <c:v>7.1999999999999998E-3</c:v>
                </c:pt>
                <c:pt idx="16">
                  <c:v>7.6499999999999997E-3</c:v>
                </c:pt>
                <c:pt idx="17">
                  <c:v>8.0999999999999996E-3</c:v>
                </c:pt>
              </c:numCache>
            </c:numRef>
          </c:cat>
          <c:val>
            <c:numRef>
              <c:f>'tj = 5'!$D$2:$D$19</c:f>
              <c:numCache>
                <c:formatCode>General</c:formatCode>
                <c:ptCount val="18"/>
                <c:pt idx="0">
                  <c:v>-0.78380854600000005</c:v>
                </c:pt>
                <c:pt idx="1">
                  <c:v>5.4151824489999996</c:v>
                </c:pt>
                <c:pt idx="2">
                  <c:v>8.5106713589999998</c:v>
                </c:pt>
                <c:pt idx="3">
                  <c:v>9.6416273290000003</c:v>
                </c:pt>
                <c:pt idx="4">
                  <c:v>9.9368736290000008</c:v>
                </c:pt>
                <c:pt idx="5">
                  <c:v>9.9919257990000006</c:v>
                </c:pt>
                <c:pt idx="6">
                  <c:v>9.9992543390000002</c:v>
                </c:pt>
                <c:pt idx="7">
                  <c:v>9.9999504790000007</c:v>
                </c:pt>
                <c:pt idx="8">
                  <c:v>9.999997639</c:v>
                </c:pt>
                <c:pt idx="9">
                  <c:v>9.9999999190000004</c:v>
                </c:pt>
                <c:pt idx="10">
                  <c:v>9.9999999989999999</c:v>
                </c:pt>
                <c:pt idx="11">
                  <c:v>9.9999999989999999</c:v>
                </c:pt>
                <c:pt idx="12">
                  <c:v>9.9999999989999999</c:v>
                </c:pt>
                <c:pt idx="13">
                  <c:v>9.9999999989999999</c:v>
                </c:pt>
                <c:pt idx="14">
                  <c:v>9.9999999989999999</c:v>
                </c:pt>
                <c:pt idx="15">
                  <c:v>9.9999999989999999</c:v>
                </c:pt>
                <c:pt idx="16">
                  <c:v>9.9999999989999999</c:v>
                </c:pt>
                <c:pt idx="17">
                  <c:v>9.9999999989999999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3-4377-9BC3-97E2E8B29AA1}"/>
            </c:ext>
          </c:extLst>
        </c:ser>
        <c:ser>
          <c:idx val="1"/>
          <c:order val="1"/>
          <c:tx>
            <c:v>Численное решение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'tj = 5'!$A$2:$A$19</c:f>
              <c:numCache>
                <c:formatCode>General</c:formatCode>
                <c:ptCount val="18"/>
                <c:pt idx="0">
                  <c:v>4.4999999999999999E-4</c:v>
                </c:pt>
                <c:pt idx="1">
                  <c:v>8.9999999999999998E-4</c:v>
                </c:pt>
                <c:pt idx="2">
                  <c:v>1.3500000000000001E-3</c:v>
                </c:pt>
                <c:pt idx="3">
                  <c:v>1.8E-3</c:v>
                </c:pt>
                <c:pt idx="4">
                  <c:v>2.2499999999999998E-3</c:v>
                </c:pt>
                <c:pt idx="5">
                  <c:v>2.7000000000000001E-3</c:v>
                </c:pt>
                <c:pt idx="6">
                  <c:v>3.15E-3</c:v>
                </c:pt>
                <c:pt idx="7">
                  <c:v>3.5999999999999999E-3</c:v>
                </c:pt>
                <c:pt idx="8">
                  <c:v>4.0499999999999998E-3</c:v>
                </c:pt>
                <c:pt idx="9">
                  <c:v>4.4999999999999997E-3</c:v>
                </c:pt>
                <c:pt idx="10">
                  <c:v>4.9500000000000004E-3</c:v>
                </c:pt>
                <c:pt idx="11">
                  <c:v>5.4000000000000003E-3</c:v>
                </c:pt>
                <c:pt idx="12">
                  <c:v>5.8500000000000002E-3</c:v>
                </c:pt>
                <c:pt idx="13">
                  <c:v>6.3E-3</c:v>
                </c:pt>
                <c:pt idx="14">
                  <c:v>6.7499999999999999E-3</c:v>
                </c:pt>
                <c:pt idx="15">
                  <c:v>7.1999999999999998E-3</c:v>
                </c:pt>
                <c:pt idx="16">
                  <c:v>7.6499999999999997E-3</c:v>
                </c:pt>
                <c:pt idx="17">
                  <c:v>8.0999999999999996E-3</c:v>
                </c:pt>
              </c:numCache>
            </c:numRef>
          </c:cat>
          <c:val>
            <c:numRef>
              <c:f>'tj = 5'!$E$2:$E$19</c:f>
              <c:numCache>
                <c:formatCode>General</c:formatCode>
                <c:ptCount val="18"/>
                <c:pt idx="0">
                  <c:v>-0.79898000000000002</c:v>
                </c:pt>
                <c:pt idx="1">
                  <c:v>8.3354199999999992</c:v>
                </c:pt>
                <c:pt idx="2">
                  <c:v>9.3063099999999999</c:v>
                </c:pt>
                <c:pt idx="3">
                  <c:v>9.7614999999999998</c:v>
                </c:pt>
                <c:pt idx="4">
                  <c:v>9.9237800000000007</c:v>
                </c:pt>
                <c:pt idx="5">
                  <c:v>9.9770099999999999</c:v>
                </c:pt>
                <c:pt idx="6">
                  <c:v>9.9933800000000002</c:v>
                </c:pt>
                <c:pt idx="7">
                  <c:v>9.99817</c:v>
                </c:pt>
                <c:pt idx="8">
                  <c:v>9.9995100000000008</c:v>
                </c:pt>
                <c:pt idx="9">
                  <c:v>9.9998699999999996</c:v>
                </c:pt>
                <c:pt idx="10">
                  <c:v>9.9999699999999994</c:v>
                </c:pt>
                <c:pt idx="11">
                  <c:v>9.9999900000000004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23-4377-9BC3-97E2E8B29AA1}"/>
            </c:ext>
          </c:extLst>
        </c:ser>
        <c:ser>
          <c:idx val="2"/>
          <c:order val="2"/>
          <c:tx>
            <c:v>Численное решение с меньшим шагом</c:v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'tj = 5'!$A$2:$A$19</c:f>
              <c:numCache>
                <c:formatCode>General</c:formatCode>
                <c:ptCount val="18"/>
                <c:pt idx="0">
                  <c:v>4.4999999999999999E-4</c:v>
                </c:pt>
                <c:pt idx="1">
                  <c:v>8.9999999999999998E-4</c:v>
                </c:pt>
                <c:pt idx="2">
                  <c:v>1.3500000000000001E-3</c:v>
                </c:pt>
                <c:pt idx="3">
                  <c:v>1.8E-3</c:v>
                </c:pt>
                <c:pt idx="4">
                  <c:v>2.2499999999999998E-3</c:v>
                </c:pt>
                <c:pt idx="5">
                  <c:v>2.7000000000000001E-3</c:v>
                </c:pt>
                <c:pt idx="6">
                  <c:v>3.15E-3</c:v>
                </c:pt>
                <c:pt idx="7">
                  <c:v>3.5999999999999999E-3</c:v>
                </c:pt>
                <c:pt idx="8">
                  <c:v>4.0499999999999998E-3</c:v>
                </c:pt>
                <c:pt idx="9">
                  <c:v>4.4999999999999997E-3</c:v>
                </c:pt>
                <c:pt idx="10">
                  <c:v>4.9500000000000004E-3</c:v>
                </c:pt>
                <c:pt idx="11">
                  <c:v>5.4000000000000003E-3</c:v>
                </c:pt>
                <c:pt idx="12">
                  <c:v>5.8500000000000002E-3</c:v>
                </c:pt>
                <c:pt idx="13">
                  <c:v>6.3E-3</c:v>
                </c:pt>
                <c:pt idx="14">
                  <c:v>6.7499999999999999E-3</c:v>
                </c:pt>
                <c:pt idx="15">
                  <c:v>7.1999999999999998E-3</c:v>
                </c:pt>
                <c:pt idx="16">
                  <c:v>7.6499999999999997E-3</c:v>
                </c:pt>
                <c:pt idx="17">
                  <c:v>8.0999999999999996E-3</c:v>
                </c:pt>
              </c:numCache>
            </c:numRef>
          </c:cat>
          <c:val>
            <c:numRef>
              <c:f>'tj = 5'!$F$2:$F$19</c:f>
              <c:numCache>
                <c:formatCode>General</c:formatCode>
                <c:ptCount val="18"/>
                <c:pt idx="0">
                  <c:v>-5.1983579000000004</c:v>
                </c:pt>
                <c:pt idx="1">
                  <c:v>-0.90867719999999996</c:v>
                </c:pt>
                <c:pt idx="2">
                  <c:v>6.6317354000000002</c:v>
                </c:pt>
                <c:pt idx="3">
                  <c:v>9.8750990999999999</c:v>
                </c:pt>
                <c:pt idx="4">
                  <c:v>9.9962446000000007</c:v>
                </c:pt>
                <c:pt idx="5">
                  <c:v>9.9999113000000008</c:v>
                </c:pt>
                <c:pt idx="6">
                  <c:v>9.9999982000000003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23-4377-9BC3-97E2E8B2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accent3"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563140920"/>
        <c:axId val="1053716808"/>
      </c:lineChart>
      <c:catAx>
        <c:axId val="56314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3716808"/>
        <c:crosses val="autoZero"/>
        <c:auto val="1"/>
        <c:lblAlgn val="ctr"/>
        <c:lblOffset val="100"/>
        <c:noMultiLvlLbl val="0"/>
      </c:catAx>
      <c:valAx>
        <c:axId val="1053716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31409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400">
                <a:solidFill>
                  <a:schemeClr val="tx1"/>
                </a:solidFill>
                <a:effectLst/>
              </a:rPr>
              <a:t>Момент времени </a:t>
            </a:r>
            <a:r>
              <a:rPr lang="en-US" sz="2400">
                <a:solidFill>
                  <a:schemeClr val="tx1"/>
                </a:solidFill>
                <a:effectLst/>
              </a:rPr>
              <a:t>tj = 10</a:t>
            </a:r>
            <a:endParaRPr lang="ru-RU" sz="24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Аналитическое решение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'tj = 10'!$A$2:$A$19</c:f>
              <c:numCache>
                <c:formatCode>General</c:formatCode>
                <c:ptCount val="18"/>
                <c:pt idx="0">
                  <c:v>4.4999999999999999E-4</c:v>
                </c:pt>
                <c:pt idx="1">
                  <c:v>8.9999999999999998E-4</c:v>
                </c:pt>
                <c:pt idx="2">
                  <c:v>1.3500000000000001E-3</c:v>
                </c:pt>
                <c:pt idx="3">
                  <c:v>1.8E-3</c:v>
                </c:pt>
                <c:pt idx="4">
                  <c:v>2.2499999999999998E-3</c:v>
                </c:pt>
                <c:pt idx="5">
                  <c:v>2.7000000000000001E-3</c:v>
                </c:pt>
                <c:pt idx="6">
                  <c:v>3.15E-3</c:v>
                </c:pt>
                <c:pt idx="7">
                  <c:v>3.5999999999999999E-3</c:v>
                </c:pt>
                <c:pt idx="8">
                  <c:v>4.0499999999999998E-3</c:v>
                </c:pt>
                <c:pt idx="9">
                  <c:v>4.4999999999999997E-3</c:v>
                </c:pt>
                <c:pt idx="10">
                  <c:v>4.9500000000000004E-3</c:v>
                </c:pt>
                <c:pt idx="11">
                  <c:v>5.4000000000000003E-3</c:v>
                </c:pt>
                <c:pt idx="12">
                  <c:v>5.8500000000000002E-3</c:v>
                </c:pt>
                <c:pt idx="13">
                  <c:v>6.3E-3</c:v>
                </c:pt>
                <c:pt idx="14">
                  <c:v>6.7499999999999999E-3</c:v>
                </c:pt>
                <c:pt idx="15">
                  <c:v>7.1999999999999998E-3</c:v>
                </c:pt>
                <c:pt idx="16">
                  <c:v>7.6499999999999997E-3</c:v>
                </c:pt>
                <c:pt idx="17">
                  <c:v>8.0999999999999996E-3</c:v>
                </c:pt>
              </c:numCache>
            </c:numRef>
          </c:cat>
          <c:val>
            <c:numRef>
              <c:f>'tj = 10'!$D$2:$D$19</c:f>
              <c:numCache>
                <c:formatCode>General</c:formatCode>
                <c:ptCount val="18"/>
                <c:pt idx="0">
                  <c:v>-3.4624978660000001</c:v>
                </c:pt>
                <c:pt idx="1">
                  <c:v>2.2416538890000002</c:v>
                </c:pt>
                <c:pt idx="2">
                  <c:v>5.9374546490000002</c:v>
                </c:pt>
                <c:pt idx="3">
                  <c:v>8.1555694590000005</c:v>
                </c:pt>
                <c:pt idx="4">
                  <c:v>9.2784584490000004</c:v>
                </c:pt>
                <c:pt idx="5">
                  <c:v>9.7579211089999998</c:v>
                </c:pt>
                <c:pt idx="6">
                  <c:v>9.9305935489999992</c:v>
                </c:pt>
                <c:pt idx="7">
                  <c:v>9.9830409689999993</c:v>
                </c:pt>
                <c:pt idx="8">
                  <c:v>9.9964759890000003</c:v>
                </c:pt>
                <c:pt idx="9">
                  <c:v>9.999378299</c:v>
                </c:pt>
                <c:pt idx="10">
                  <c:v>9.9999069990000002</c:v>
                </c:pt>
                <c:pt idx="11">
                  <c:v>9.9999882190000005</c:v>
                </c:pt>
                <c:pt idx="12">
                  <c:v>9.9999987390000005</c:v>
                </c:pt>
                <c:pt idx="13">
                  <c:v>9.9999998889999997</c:v>
                </c:pt>
                <c:pt idx="14">
                  <c:v>9.9999999890000009</c:v>
                </c:pt>
                <c:pt idx="15">
                  <c:v>9.9999999989999999</c:v>
                </c:pt>
                <c:pt idx="16">
                  <c:v>9.9999999989999999</c:v>
                </c:pt>
                <c:pt idx="17">
                  <c:v>9.9999999989999999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02-41BE-85BF-C4ACB0BF7FE3}"/>
            </c:ext>
          </c:extLst>
        </c:ser>
        <c:ser>
          <c:idx val="1"/>
          <c:order val="1"/>
          <c:tx>
            <c:v>Численное решение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'tj = 10'!$A$2:$A$19</c:f>
              <c:numCache>
                <c:formatCode>General</c:formatCode>
                <c:ptCount val="18"/>
                <c:pt idx="0">
                  <c:v>4.4999999999999999E-4</c:v>
                </c:pt>
                <c:pt idx="1">
                  <c:v>8.9999999999999998E-4</c:v>
                </c:pt>
                <c:pt idx="2">
                  <c:v>1.3500000000000001E-3</c:v>
                </c:pt>
                <c:pt idx="3">
                  <c:v>1.8E-3</c:v>
                </c:pt>
                <c:pt idx="4">
                  <c:v>2.2499999999999998E-3</c:v>
                </c:pt>
                <c:pt idx="5">
                  <c:v>2.7000000000000001E-3</c:v>
                </c:pt>
                <c:pt idx="6">
                  <c:v>3.15E-3</c:v>
                </c:pt>
                <c:pt idx="7">
                  <c:v>3.5999999999999999E-3</c:v>
                </c:pt>
                <c:pt idx="8">
                  <c:v>4.0499999999999998E-3</c:v>
                </c:pt>
                <c:pt idx="9">
                  <c:v>4.4999999999999997E-3</c:v>
                </c:pt>
                <c:pt idx="10">
                  <c:v>4.9500000000000004E-3</c:v>
                </c:pt>
                <c:pt idx="11">
                  <c:v>5.4000000000000003E-3</c:v>
                </c:pt>
                <c:pt idx="12">
                  <c:v>5.8500000000000002E-3</c:v>
                </c:pt>
                <c:pt idx="13">
                  <c:v>6.3E-3</c:v>
                </c:pt>
                <c:pt idx="14">
                  <c:v>6.7499999999999999E-3</c:v>
                </c:pt>
                <c:pt idx="15">
                  <c:v>7.1999999999999998E-3</c:v>
                </c:pt>
                <c:pt idx="16">
                  <c:v>7.6499999999999997E-3</c:v>
                </c:pt>
                <c:pt idx="17">
                  <c:v>8.0999999999999996E-3</c:v>
                </c:pt>
              </c:numCache>
            </c:numRef>
          </c:cat>
          <c:val>
            <c:numRef>
              <c:f>'tj = 10'!$E$2:$E$19</c:f>
              <c:numCache>
                <c:formatCode>General</c:formatCode>
                <c:ptCount val="18"/>
                <c:pt idx="0">
                  <c:v>-6.1333500000000001</c:v>
                </c:pt>
                <c:pt idx="1">
                  <c:v>-2.8606199999999999</c:v>
                </c:pt>
                <c:pt idx="2">
                  <c:v>4.1277999999999997</c:v>
                </c:pt>
                <c:pt idx="3">
                  <c:v>7.6347899999999997</c:v>
                </c:pt>
                <c:pt idx="4">
                  <c:v>9.2407699999999995</c:v>
                </c:pt>
                <c:pt idx="5">
                  <c:v>9.7551500000000004</c:v>
                </c:pt>
                <c:pt idx="6">
                  <c:v>9.9198500000000003</c:v>
                </c:pt>
                <c:pt idx="7">
                  <c:v>9.9735600000000009</c:v>
                </c:pt>
                <c:pt idx="8">
                  <c:v>9.9913000000000007</c:v>
                </c:pt>
                <c:pt idx="9">
                  <c:v>9.9971700000000006</c:v>
                </c:pt>
                <c:pt idx="10">
                  <c:v>9.9991000000000003</c:v>
                </c:pt>
                <c:pt idx="11">
                  <c:v>9.9997199999999999</c:v>
                </c:pt>
                <c:pt idx="12">
                  <c:v>9.9999099999999999</c:v>
                </c:pt>
                <c:pt idx="13">
                  <c:v>9.9999699999999994</c:v>
                </c:pt>
                <c:pt idx="14">
                  <c:v>9.9999900000000004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02-41BE-85BF-C4ACB0BF7FE3}"/>
            </c:ext>
          </c:extLst>
        </c:ser>
        <c:ser>
          <c:idx val="2"/>
          <c:order val="2"/>
          <c:tx>
            <c:v>Численное решение с меньшим шагом</c:v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marker>
          <c:cat>
            <c:numRef>
              <c:f>'tj = 10'!$A$2:$A$19</c:f>
              <c:numCache>
                <c:formatCode>General</c:formatCode>
                <c:ptCount val="18"/>
                <c:pt idx="0">
                  <c:v>4.4999999999999999E-4</c:v>
                </c:pt>
                <c:pt idx="1">
                  <c:v>8.9999999999999998E-4</c:v>
                </c:pt>
                <c:pt idx="2">
                  <c:v>1.3500000000000001E-3</c:v>
                </c:pt>
                <c:pt idx="3">
                  <c:v>1.8E-3</c:v>
                </c:pt>
                <c:pt idx="4">
                  <c:v>2.2499999999999998E-3</c:v>
                </c:pt>
                <c:pt idx="5">
                  <c:v>2.7000000000000001E-3</c:v>
                </c:pt>
                <c:pt idx="6">
                  <c:v>3.15E-3</c:v>
                </c:pt>
                <c:pt idx="7">
                  <c:v>3.5999999999999999E-3</c:v>
                </c:pt>
                <c:pt idx="8">
                  <c:v>4.0499999999999998E-3</c:v>
                </c:pt>
                <c:pt idx="9">
                  <c:v>4.4999999999999997E-3</c:v>
                </c:pt>
                <c:pt idx="10">
                  <c:v>4.9500000000000004E-3</c:v>
                </c:pt>
                <c:pt idx="11">
                  <c:v>5.4000000000000003E-3</c:v>
                </c:pt>
                <c:pt idx="12">
                  <c:v>5.8500000000000002E-3</c:v>
                </c:pt>
                <c:pt idx="13">
                  <c:v>6.3E-3</c:v>
                </c:pt>
                <c:pt idx="14">
                  <c:v>6.7499999999999999E-3</c:v>
                </c:pt>
                <c:pt idx="15">
                  <c:v>7.1999999999999998E-3</c:v>
                </c:pt>
                <c:pt idx="16">
                  <c:v>7.6499999999999997E-3</c:v>
                </c:pt>
                <c:pt idx="17">
                  <c:v>8.0999999999999996E-3</c:v>
                </c:pt>
              </c:numCache>
            </c:numRef>
          </c:cat>
          <c:val>
            <c:numRef>
              <c:f>'tj = 10'!$F$2:$F$19</c:f>
              <c:numCache>
                <c:formatCode>General</c:formatCode>
                <c:ptCount val="18"/>
                <c:pt idx="0">
                  <c:v>-6.6098150999999996</c:v>
                </c:pt>
                <c:pt idx="1">
                  <c:v>-3.5322790999999998</c:v>
                </c:pt>
                <c:pt idx="2">
                  <c:v>-0.67923129999999998</c:v>
                </c:pt>
                <c:pt idx="3">
                  <c:v>5.5467711</c:v>
                </c:pt>
                <c:pt idx="4">
                  <c:v>9.6611420999999993</c:v>
                </c:pt>
                <c:pt idx="5">
                  <c:v>9.9787347999999998</c:v>
                </c:pt>
                <c:pt idx="6">
                  <c:v>9.9989225000000008</c:v>
                </c:pt>
                <c:pt idx="7">
                  <c:v>9.9999541000000001</c:v>
                </c:pt>
                <c:pt idx="8">
                  <c:v>9.9999982999999997</c:v>
                </c:pt>
                <c:pt idx="9">
                  <c:v>9.9999999000000006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02-41BE-85BF-C4ACB0BF7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131629624"/>
        <c:axId val="963671400"/>
      </c:lineChart>
      <c:catAx>
        <c:axId val="113162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3671400"/>
        <c:crosses val="autoZero"/>
        <c:auto val="1"/>
        <c:lblAlgn val="ctr"/>
        <c:lblOffset val="100"/>
        <c:noMultiLvlLbl val="0"/>
      </c:catAx>
      <c:valAx>
        <c:axId val="963671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16296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2400">
                <a:solidFill>
                  <a:schemeClr val="tx1"/>
                </a:solidFill>
                <a:effectLst/>
              </a:rPr>
              <a:t>Момент времени </a:t>
            </a:r>
            <a:r>
              <a:rPr lang="en-US" sz="2400">
                <a:solidFill>
                  <a:schemeClr val="tx1"/>
                </a:solidFill>
                <a:effectLst/>
              </a:rPr>
              <a:t>tj = 25</a:t>
            </a:r>
            <a:endParaRPr lang="ru-RU" sz="2400">
              <a:solidFill>
                <a:schemeClr val="tx1"/>
              </a:solidFill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50000"/>
                    <a:lumOff val="50000"/>
                  </a:sysClr>
                </a:solidFill>
              </a:defRPr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Аналитическое решение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'tj = 25'!$A$2:$A$19</c:f>
              <c:numCache>
                <c:formatCode>General</c:formatCode>
                <c:ptCount val="18"/>
                <c:pt idx="0">
                  <c:v>4.4999999999999999E-4</c:v>
                </c:pt>
                <c:pt idx="1">
                  <c:v>8.9999999999999998E-4</c:v>
                </c:pt>
                <c:pt idx="2">
                  <c:v>1.3500000000000001E-3</c:v>
                </c:pt>
                <c:pt idx="3">
                  <c:v>1.8E-3</c:v>
                </c:pt>
                <c:pt idx="4">
                  <c:v>2.2499999999999998E-3</c:v>
                </c:pt>
                <c:pt idx="5">
                  <c:v>2.7000000000000001E-3</c:v>
                </c:pt>
                <c:pt idx="6">
                  <c:v>3.15E-3</c:v>
                </c:pt>
                <c:pt idx="7">
                  <c:v>3.5999999999999999E-3</c:v>
                </c:pt>
                <c:pt idx="8">
                  <c:v>4.0499999999999998E-3</c:v>
                </c:pt>
                <c:pt idx="9">
                  <c:v>4.4999999999999997E-3</c:v>
                </c:pt>
                <c:pt idx="10">
                  <c:v>4.9500000000000004E-3</c:v>
                </c:pt>
                <c:pt idx="11">
                  <c:v>5.4000000000000003E-3</c:v>
                </c:pt>
                <c:pt idx="12">
                  <c:v>5.8500000000000002E-3</c:v>
                </c:pt>
                <c:pt idx="13">
                  <c:v>6.3E-3</c:v>
                </c:pt>
                <c:pt idx="14">
                  <c:v>6.7499999999999999E-3</c:v>
                </c:pt>
                <c:pt idx="15">
                  <c:v>7.1999999999999998E-3</c:v>
                </c:pt>
                <c:pt idx="16">
                  <c:v>7.6499999999999997E-3</c:v>
                </c:pt>
                <c:pt idx="17">
                  <c:v>8.0999999999999996E-3</c:v>
                </c:pt>
              </c:numCache>
            </c:numRef>
          </c:cat>
          <c:val>
            <c:numRef>
              <c:f>'tj = 25'!$D$2:$D$19</c:f>
              <c:numCache>
                <c:formatCode>General</c:formatCode>
                <c:ptCount val="18"/>
                <c:pt idx="0">
                  <c:v>-5.8574407060000002</c:v>
                </c:pt>
                <c:pt idx="1">
                  <c:v>-1.746347069</c:v>
                </c:pt>
                <c:pt idx="2">
                  <c:v>1.773165589</c:v>
                </c:pt>
                <c:pt idx="3">
                  <c:v>4.3969123589999999</c:v>
                </c:pt>
                <c:pt idx="4">
                  <c:v>6.3905605789999997</c:v>
                </c:pt>
                <c:pt idx="5">
                  <c:v>7.8049082590000003</c:v>
                </c:pt>
                <c:pt idx="6">
                  <c:v>8.7417030590000007</c:v>
                </c:pt>
                <c:pt idx="7">
                  <c:v>9.3210155889999999</c:v>
                </c:pt>
                <c:pt idx="8">
                  <c:v>9.6554884990000005</c:v>
                </c:pt>
                <c:pt idx="9">
                  <c:v>9.8357852690000005</c:v>
                </c:pt>
                <c:pt idx="10">
                  <c:v>9.9265240989999999</c:v>
                </c:pt>
                <c:pt idx="11">
                  <c:v>9.9691600489999992</c:v>
                </c:pt>
                <c:pt idx="12">
                  <c:v>9.9878640690000005</c:v>
                </c:pt>
                <c:pt idx="13">
                  <c:v>9.995524799</c:v>
                </c:pt>
                <c:pt idx="14">
                  <c:v>9.9984542090000001</c:v>
                </c:pt>
                <c:pt idx="15">
                  <c:v>9.9995000390000008</c:v>
                </c:pt>
                <c:pt idx="16">
                  <c:v>9.9998486389999997</c:v>
                </c:pt>
                <c:pt idx="17">
                  <c:v>9.9999571189999994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8-4375-A8AA-885CE909A859}"/>
            </c:ext>
          </c:extLst>
        </c:ser>
        <c:ser>
          <c:idx val="1"/>
          <c:order val="1"/>
          <c:tx>
            <c:v>Численное решение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'tj = 25'!$A$2:$A$19</c:f>
              <c:numCache>
                <c:formatCode>General</c:formatCode>
                <c:ptCount val="18"/>
                <c:pt idx="0">
                  <c:v>4.4999999999999999E-4</c:v>
                </c:pt>
                <c:pt idx="1">
                  <c:v>8.9999999999999998E-4</c:v>
                </c:pt>
                <c:pt idx="2">
                  <c:v>1.3500000000000001E-3</c:v>
                </c:pt>
                <c:pt idx="3">
                  <c:v>1.8E-3</c:v>
                </c:pt>
                <c:pt idx="4">
                  <c:v>2.2499999999999998E-3</c:v>
                </c:pt>
                <c:pt idx="5">
                  <c:v>2.7000000000000001E-3</c:v>
                </c:pt>
                <c:pt idx="6">
                  <c:v>3.15E-3</c:v>
                </c:pt>
                <c:pt idx="7">
                  <c:v>3.5999999999999999E-3</c:v>
                </c:pt>
                <c:pt idx="8">
                  <c:v>4.0499999999999998E-3</c:v>
                </c:pt>
                <c:pt idx="9">
                  <c:v>4.4999999999999997E-3</c:v>
                </c:pt>
                <c:pt idx="10">
                  <c:v>4.9500000000000004E-3</c:v>
                </c:pt>
                <c:pt idx="11">
                  <c:v>5.4000000000000003E-3</c:v>
                </c:pt>
                <c:pt idx="12">
                  <c:v>5.8500000000000002E-3</c:v>
                </c:pt>
                <c:pt idx="13">
                  <c:v>6.3E-3</c:v>
                </c:pt>
                <c:pt idx="14">
                  <c:v>6.7499999999999999E-3</c:v>
                </c:pt>
                <c:pt idx="15">
                  <c:v>7.1999999999999998E-3</c:v>
                </c:pt>
                <c:pt idx="16">
                  <c:v>7.6499999999999997E-3</c:v>
                </c:pt>
                <c:pt idx="17">
                  <c:v>8.0999999999999996E-3</c:v>
                </c:pt>
              </c:numCache>
            </c:numRef>
          </c:cat>
          <c:val>
            <c:numRef>
              <c:f>'tj = 25'!$E$2:$E$19</c:f>
              <c:numCache>
                <c:formatCode>General</c:formatCode>
                <c:ptCount val="18"/>
                <c:pt idx="0">
                  <c:v>-8.1899899999999999</c:v>
                </c:pt>
                <c:pt idx="1">
                  <c:v>-6.4021299999999997</c:v>
                </c:pt>
                <c:pt idx="2">
                  <c:v>-4.6591199999999997</c:v>
                </c:pt>
                <c:pt idx="3">
                  <c:v>-2.9837199999999999</c:v>
                </c:pt>
                <c:pt idx="4">
                  <c:v>-1.39507</c:v>
                </c:pt>
                <c:pt idx="5">
                  <c:v>1.9560200000000001</c:v>
                </c:pt>
                <c:pt idx="6">
                  <c:v>4.6411100000000003</c:v>
                </c:pt>
                <c:pt idx="7">
                  <c:v>7.3193799999999998</c:v>
                </c:pt>
                <c:pt idx="8">
                  <c:v>8.6928800000000006</c:v>
                </c:pt>
                <c:pt idx="9">
                  <c:v>9.3814499999999992</c:v>
                </c:pt>
                <c:pt idx="10">
                  <c:v>9.7176500000000008</c:v>
                </c:pt>
                <c:pt idx="11">
                  <c:v>9.8759099999999993</c:v>
                </c:pt>
                <c:pt idx="12">
                  <c:v>9.9474199999999993</c:v>
                </c:pt>
                <c:pt idx="13">
                  <c:v>9.9784600000000001</c:v>
                </c:pt>
                <c:pt idx="14">
                  <c:v>9.99146</c:v>
                </c:pt>
                <c:pt idx="15">
                  <c:v>9.9967500000000005</c:v>
                </c:pt>
                <c:pt idx="16">
                  <c:v>9.99892</c:v>
                </c:pt>
                <c:pt idx="1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A8-4375-A8AA-885CE909A859}"/>
            </c:ext>
          </c:extLst>
        </c:ser>
        <c:ser>
          <c:idx val="2"/>
          <c:order val="2"/>
          <c:tx>
            <c:v>Численное решение с меньшим шагом</c:v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marker>
          <c:cat>
            <c:numRef>
              <c:f>'tj = 25'!$A$2:$A$19</c:f>
              <c:numCache>
                <c:formatCode>General</c:formatCode>
                <c:ptCount val="18"/>
                <c:pt idx="0">
                  <c:v>4.4999999999999999E-4</c:v>
                </c:pt>
                <c:pt idx="1">
                  <c:v>8.9999999999999998E-4</c:v>
                </c:pt>
                <c:pt idx="2">
                  <c:v>1.3500000000000001E-3</c:v>
                </c:pt>
                <c:pt idx="3">
                  <c:v>1.8E-3</c:v>
                </c:pt>
                <c:pt idx="4">
                  <c:v>2.2499999999999998E-3</c:v>
                </c:pt>
                <c:pt idx="5">
                  <c:v>2.7000000000000001E-3</c:v>
                </c:pt>
                <c:pt idx="6">
                  <c:v>3.15E-3</c:v>
                </c:pt>
                <c:pt idx="7">
                  <c:v>3.5999999999999999E-3</c:v>
                </c:pt>
                <c:pt idx="8">
                  <c:v>4.0499999999999998E-3</c:v>
                </c:pt>
                <c:pt idx="9">
                  <c:v>4.4999999999999997E-3</c:v>
                </c:pt>
                <c:pt idx="10">
                  <c:v>4.9500000000000004E-3</c:v>
                </c:pt>
                <c:pt idx="11">
                  <c:v>5.4000000000000003E-3</c:v>
                </c:pt>
                <c:pt idx="12">
                  <c:v>5.8500000000000002E-3</c:v>
                </c:pt>
                <c:pt idx="13">
                  <c:v>6.3E-3</c:v>
                </c:pt>
                <c:pt idx="14">
                  <c:v>6.7499999999999999E-3</c:v>
                </c:pt>
                <c:pt idx="15">
                  <c:v>7.1999999999999998E-3</c:v>
                </c:pt>
                <c:pt idx="16">
                  <c:v>7.6499999999999997E-3</c:v>
                </c:pt>
                <c:pt idx="17">
                  <c:v>8.0999999999999996E-3</c:v>
                </c:pt>
              </c:numCache>
            </c:numRef>
          </c:cat>
          <c:val>
            <c:numRef>
              <c:f>'tj = 25'!$F$2:$F$19</c:f>
              <c:numCache>
                <c:formatCode>General</c:formatCode>
                <c:ptCount val="18"/>
                <c:pt idx="0">
                  <c:v>-7.7815219999999998</c:v>
                </c:pt>
                <c:pt idx="1">
                  <c:v>-5.6196390999999997</c:v>
                </c:pt>
                <c:pt idx="2">
                  <c:v>-3.5549759000000001</c:v>
                </c:pt>
                <c:pt idx="3">
                  <c:v>-1.5969546999999999</c:v>
                </c:pt>
                <c:pt idx="4">
                  <c:v>1.4701963</c:v>
                </c:pt>
                <c:pt idx="5">
                  <c:v>6.5445263999999996</c:v>
                </c:pt>
                <c:pt idx="6">
                  <c:v>9.2507221000000008</c:v>
                </c:pt>
                <c:pt idx="7">
                  <c:v>9.8730156999999998</c:v>
                </c:pt>
                <c:pt idx="8">
                  <c:v>9.9819869000000008</c:v>
                </c:pt>
                <c:pt idx="9">
                  <c:v>9.9978183000000005</c:v>
                </c:pt>
                <c:pt idx="10">
                  <c:v>9.9997711000000002</c:v>
                </c:pt>
                <c:pt idx="11">
                  <c:v>9.9999789000000003</c:v>
                </c:pt>
                <c:pt idx="12">
                  <c:v>9.9999982999999997</c:v>
                </c:pt>
                <c:pt idx="13">
                  <c:v>9.9999999000000006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A8-4375-A8AA-885CE909A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133197600"/>
        <c:axId val="1133198584"/>
      </c:lineChart>
      <c:catAx>
        <c:axId val="113319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3198584"/>
        <c:crosses val="autoZero"/>
        <c:auto val="1"/>
        <c:lblAlgn val="ctr"/>
        <c:lblOffset val="100"/>
        <c:noMultiLvlLbl val="0"/>
      </c:catAx>
      <c:valAx>
        <c:axId val="1133198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31976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</a:t>
            </a:r>
            <a:r>
              <a:rPr lang="ru-RU" sz="2400">
                <a:solidFill>
                  <a:schemeClr val="tx1"/>
                </a:solidFill>
                <a:effectLst/>
              </a:rPr>
              <a:t>Момент времени </a:t>
            </a:r>
            <a:r>
              <a:rPr lang="en-US" sz="2400">
                <a:solidFill>
                  <a:schemeClr val="tx1"/>
                </a:solidFill>
                <a:effectLst/>
              </a:rPr>
              <a:t>tj = 50</a:t>
            </a:r>
            <a:endParaRPr lang="ru-RU" sz="2400">
              <a:solidFill>
                <a:schemeClr val="tx1"/>
              </a:solidFill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50000"/>
                    <a:lumOff val="50000"/>
                  </a:sysClr>
                </a:solidFill>
              </a:defRPr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Аналитическое решение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'tj = 50'!$A$2:$A$19</c:f>
              <c:numCache>
                <c:formatCode>General</c:formatCode>
                <c:ptCount val="18"/>
                <c:pt idx="0">
                  <c:v>4.4999999999999999E-4</c:v>
                </c:pt>
                <c:pt idx="1">
                  <c:v>8.9999999999999998E-4</c:v>
                </c:pt>
                <c:pt idx="2">
                  <c:v>1.3500000000000001E-3</c:v>
                </c:pt>
                <c:pt idx="3">
                  <c:v>1.8E-3</c:v>
                </c:pt>
                <c:pt idx="4">
                  <c:v>2.2499999999999998E-3</c:v>
                </c:pt>
                <c:pt idx="5">
                  <c:v>2.7000000000000001E-3</c:v>
                </c:pt>
                <c:pt idx="6">
                  <c:v>3.15E-3</c:v>
                </c:pt>
                <c:pt idx="7">
                  <c:v>3.5999999999999999E-3</c:v>
                </c:pt>
                <c:pt idx="8">
                  <c:v>4.0499999999999998E-3</c:v>
                </c:pt>
                <c:pt idx="9">
                  <c:v>4.4999999999999997E-3</c:v>
                </c:pt>
                <c:pt idx="10">
                  <c:v>4.9500000000000004E-3</c:v>
                </c:pt>
                <c:pt idx="11">
                  <c:v>5.4000000000000003E-3</c:v>
                </c:pt>
                <c:pt idx="12">
                  <c:v>5.8500000000000002E-3</c:v>
                </c:pt>
                <c:pt idx="13">
                  <c:v>6.3E-3</c:v>
                </c:pt>
                <c:pt idx="14">
                  <c:v>6.7499999999999999E-3</c:v>
                </c:pt>
                <c:pt idx="15">
                  <c:v>7.1999999999999998E-3</c:v>
                </c:pt>
                <c:pt idx="16">
                  <c:v>7.6499999999999997E-3</c:v>
                </c:pt>
                <c:pt idx="17">
                  <c:v>8.0999999999999996E-3</c:v>
                </c:pt>
              </c:numCache>
            </c:numRef>
          </c:cat>
          <c:val>
            <c:numRef>
              <c:f>'tj = 50'!$D$2:$D$19</c:f>
              <c:numCache>
                <c:formatCode>General</c:formatCode>
                <c:ptCount val="18"/>
                <c:pt idx="0">
                  <c:v>-7.0689066670000003</c:v>
                </c:pt>
                <c:pt idx="1">
                  <c:v>-4.148969954</c:v>
                </c:pt>
                <c:pt idx="2">
                  <c:v>-1.251219243</c:v>
                </c:pt>
                <c:pt idx="3">
                  <c:v>1.2604322489999999</c:v>
                </c:pt>
                <c:pt idx="4">
                  <c:v>3.2569697889999998</c:v>
                </c:pt>
                <c:pt idx="5">
                  <c:v>4.9377737890000004</c:v>
                </c:pt>
                <c:pt idx="6">
                  <c:v>6.3048871489999998</c:v>
                </c:pt>
                <c:pt idx="7">
                  <c:v>7.3792223689999998</c:v>
                </c:pt>
                <c:pt idx="8">
                  <c:v>8.1949081590000006</c:v>
                </c:pt>
                <c:pt idx="9">
                  <c:v>8.7932560090000003</c:v>
                </c:pt>
                <c:pt idx="10">
                  <c:v>9.2173208689999999</c:v>
                </c:pt>
                <c:pt idx="11">
                  <c:v>9.5076953789999994</c:v>
                </c:pt>
                <c:pt idx="12">
                  <c:v>9.6997975590000003</c:v>
                </c:pt>
                <c:pt idx="13">
                  <c:v>9.8225849190000005</c:v>
                </c:pt>
                <c:pt idx="14">
                  <c:v>9.8984116689999997</c:v>
                </c:pt>
                <c:pt idx="15">
                  <c:v>9.9436533489999999</c:v>
                </c:pt>
                <c:pt idx="16">
                  <c:v>9.9697330290000004</c:v>
                </c:pt>
                <c:pt idx="17">
                  <c:v>9.984257929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9-4B49-8DF8-D4BCA37CC11B}"/>
            </c:ext>
          </c:extLst>
        </c:ser>
        <c:ser>
          <c:idx val="1"/>
          <c:order val="1"/>
          <c:tx>
            <c:v>Численное решение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'tj = 50'!$A$2:$A$19</c:f>
              <c:numCache>
                <c:formatCode>General</c:formatCode>
                <c:ptCount val="18"/>
                <c:pt idx="0">
                  <c:v>4.4999999999999999E-4</c:v>
                </c:pt>
                <c:pt idx="1">
                  <c:v>8.9999999999999998E-4</c:v>
                </c:pt>
                <c:pt idx="2">
                  <c:v>1.3500000000000001E-3</c:v>
                </c:pt>
                <c:pt idx="3">
                  <c:v>1.8E-3</c:v>
                </c:pt>
                <c:pt idx="4">
                  <c:v>2.2499999999999998E-3</c:v>
                </c:pt>
                <c:pt idx="5">
                  <c:v>2.7000000000000001E-3</c:v>
                </c:pt>
                <c:pt idx="6">
                  <c:v>3.15E-3</c:v>
                </c:pt>
                <c:pt idx="7">
                  <c:v>3.5999999999999999E-3</c:v>
                </c:pt>
                <c:pt idx="8">
                  <c:v>4.0499999999999998E-3</c:v>
                </c:pt>
                <c:pt idx="9">
                  <c:v>4.4999999999999997E-3</c:v>
                </c:pt>
                <c:pt idx="10">
                  <c:v>4.9500000000000004E-3</c:v>
                </c:pt>
                <c:pt idx="11">
                  <c:v>5.4000000000000003E-3</c:v>
                </c:pt>
                <c:pt idx="12">
                  <c:v>5.8500000000000002E-3</c:v>
                </c:pt>
                <c:pt idx="13">
                  <c:v>6.3E-3</c:v>
                </c:pt>
                <c:pt idx="14">
                  <c:v>6.7499999999999999E-3</c:v>
                </c:pt>
                <c:pt idx="15">
                  <c:v>7.1999999999999998E-3</c:v>
                </c:pt>
                <c:pt idx="16">
                  <c:v>7.6499999999999997E-3</c:v>
                </c:pt>
                <c:pt idx="17">
                  <c:v>8.0999999999999996E-3</c:v>
                </c:pt>
              </c:numCache>
            </c:numRef>
          </c:cat>
          <c:val>
            <c:numRef>
              <c:f>'tj = 50'!$E$2:$E$19</c:f>
              <c:numCache>
                <c:formatCode>General</c:formatCode>
                <c:ptCount val="18"/>
                <c:pt idx="0">
                  <c:v>-8.4372399999999992</c:v>
                </c:pt>
                <c:pt idx="1">
                  <c:v>-6.8770499999999997</c:v>
                </c:pt>
                <c:pt idx="2">
                  <c:v>-5.3220200000000002</c:v>
                </c:pt>
                <c:pt idx="3">
                  <c:v>-3.7747799999999998</c:v>
                </c:pt>
                <c:pt idx="4">
                  <c:v>-2.2379899999999999</c:v>
                </c:pt>
                <c:pt idx="5">
                  <c:v>-0.71435000000000004</c:v>
                </c:pt>
                <c:pt idx="6">
                  <c:v>1.66543</c:v>
                </c:pt>
                <c:pt idx="7">
                  <c:v>2.56535</c:v>
                </c:pt>
                <c:pt idx="8">
                  <c:v>4.4925600000000001</c:v>
                </c:pt>
                <c:pt idx="9">
                  <c:v>6.0676600000000001</c:v>
                </c:pt>
                <c:pt idx="10">
                  <c:v>7.2965099999999996</c:v>
                </c:pt>
                <c:pt idx="11">
                  <c:v>8.21035</c:v>
                </c:pt>
                <c:pt idx="12">
                  <c:v>8.8589199999999995</c:v>
                </c:pt>
                <c:pt idx="13">
                  <c:v>9.2999299999999998</c:v>
                </c:pt>
                <c:pt idx="14">
                  <c:v>9.5896699999999999</c:v>
                </c:pt>
                <c:pt idx="15">
                  <c:v>9.7772699999999997</c:v>
                </c:pt>
                <c:pt idx="16">
                  <c:v>9.90306</c:v>
                </c:pt>
                <c:pt idx="1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29-4B49-8DF8-D4BCA37CC11B}"/>
            </c:ext>
          </c:extLst>
        </c:ser>
        <c:ser>
          <c:idx val="2"/>
          <c:order val="2"/>
          <c:tx>
            <c:v>Численное решение с меньшим шагом</c:v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marker>
          <c:cat>
            <c:numRef>
              <c:f>'tj = 50'!$A$2:$A$19</c:f>
              <c:numCache>
                <c:formatCode>General</c:formatCode>
                <c:ptCount val="18"/>
                <c:pt idx="0">
                  <c:v>4.4999999999999999E-4</c:v>
                </c:pt>
                <c:pt idx="1">
                  <c:v>8.9999999999999998E-4</c:v>
                </c:pt>
                <c:pt idx="2">
                  <c:v>1.3500000000000001E-3</c:v>
                </c:pt>
                <c:pt idx="3">
                  <c:v>1.8E-3</c:v>
                </c:pt>
                <c:pt idx="4">
                  <c:v>2.2499999999999998E-3</c:v>
                </c:pt>
                <c:pt idx="5">
                  <c:v>2.7000000000000001E-3</c:v>
                </c:pt>
                <c:pt idx="6">
                  <c:v>3.15E-3</c:v>
                </c:pt>
                <c:pt idx="7">
                  <c:v>3.5999999999999999E-3</c:v>
                </c:pt>
                <c:pt idx="8">
                  <c:v>4.0499999999999998E-3</c:v>
                </c:pt>
                <c:pt idx="9">
                  <c:v>4.4999999999999997E-3</c:v>
                </c:pt>
                <c:pt idx="10">
                  <c:v>4.9500000000000004E-3</c:v>
                </c:pt>
                <c:pt idx="11">
                  <c:v>5.4000000000000003E-3</c:v>
                </c:pt>
                <c:pt idx="12">
                  <c:v>5.8500000000000002E-3</c:v>
                </c:pt>
                <c:pt idx="13">
                  <c:v>6.3E-3</c:v>
                </c:pt>
                <c:pt idx="14">
                  <c:v>6.7499999999999999E-3</c:v>
                </c:pt>
                <c:pt idx="15">
                  <c:v>7.1999999999999998E-3</c:v>
                </c:pt>
                <c:pt idx="16">
                  <c:v>7.6499999999999997E-3</c:v>
                </c:pt>
                <c:pt idx="17">
                  <c:v>8.0999999999999996E-3</c:v>
                </c:pt>
              </c:numCache>
            </c:numRef>
          </c:cat>
          <c:val>
            <c:numRef>
              <c:f>'tj = 50'!$F$2:$F$19</c:f>
              <c:numCache>
                <c:formatCode>General</c:formatCode>
                <c:ptCount val="18"/>
                <c:pt idx="0">
                  <c:v>-8.0399022000000002</c:v>
                </c:pt>
                <c:pt idx="1">
                  <c:v>-6.0780759</c:v>
                </c:pt>
                <c:pt idx="2">
                  <c:v>-4.1125505999999996</c:v>
                </c:pt>
                <c:pt idx="3">
                  <c:v>-2.1409810999999999</c:v>
                </c:pt>
                <c:pt idx="4">
                  <c:v>-0.1607036</c:v>
                </c:pt>
                <c:pt idx="5">
                  <c:v>2.1767365000000001</c:v>
                </c:pt>
                <c:pt idx="6">
                  <c:v>5.5119103999999997</c:v>
                </c:pt>
                <c:pt idx="7">
                  <c:v>7.8419767</c:v>
                </c:pt>
                <c:pt idx="8">
                  <c:v>9.1300194000000001</c:v>
                </c:pt>
                <c:pt idx="9">
                  <c:v>9.7030785000000002</c:v>
                </c:pt>
                <c:pt idx="10">
                  <c:v>9.9129526000000006</c:v>
                </c:pt>
                <c:pt idx="11">
                  <c:v>9.9777342999999998</c:v>
                </c:pt>
                <c:pt idx="12">
                  <c:v>9.9949586999999998</c:v>
                </c:pt>
                <c:pt idx="13">
                  <c:v>9.9989773999999993</c:v>
                </c:pt>
                <c:pt idx="14">
                  <c:v>9.9998123000000003</c:v>
                </c:pt>
                <c:pt idx="15">
                  <c:v>9.9999686000000008</c:v>
                </c:pt>
                <c:pt idx="16">
                  <c:v>9.9999953000000001</c:v>
                </c:pt>
                <c:pt idx="1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29-4B49-8DF8-D4BCA37CC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024409112"/>
        <c:axId val="1024417968"/>
      </c:lineChart>
      <c:catAx>
        <c:axId val="102440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4417968"/>
        <c:crosses val="autoZero"/>
        <c:auto val="1"/>
        <c:lblAlgn val="ctr"/>
        <c:lblOffset val="100"/>
        <c:noMultiLvlLbl val="0"/>
      </c:catAx>
      <c:valAx>
        <c:axId val="1024417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44091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2400">
                <a:solidFill>
                  <a:schemeClr val="tx1"/>
                </a:solidFill>
                <a:effectLst/>
              </a:rPr>
              <a:t>Момент времени </a:t>
            </a:r>
            <a:r>
              <a:rPr lang="en-US" sz="2400">
                <a:solidFill>
                  <a:schemeClr val="tx1"/>
                </a:solidFill>
                <a:effectLst/>
              </a:rPr>
              <a:t>tj = 75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50000"/>
                    <a:lumOff val="50000"/>
                  </a:sysClr>
                </a:solidFill>
              </a:defRPr>
            </a:pP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Аналитическое решение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'tj = 75'!$A$2:$A$19</c:f>
              <c:numCache>
                <c:formatCode>General</c:formatCode>
                <c:ptCount val="18"/>
                <c:pt idx="0">
                  <c:v>4.4999999999999999E-4</c:v>
                </c:pt>
                <c:pt idx="1">
                  <c:v>8.9999999999999998E-4</c:v>
                </c:pt>
                <c:pt idx="2">
                  <c:v>1.3500000000000001E-3</c:v>
                </c:pt>
                <c:pt idx="3">
                  <c:v>1.8E-3</c:v>
                </c:pt>
                <c:pt idx="4">
                  <c:v>2.2499999999999998E-3</c:v>
                </c:pt>
                <c:pt idx="5">
                  <c:v>2.7000000000000001E-3</c:v>
                </c:pt>
                <c:pt idx="6">
                  <c:v>3.15E-3</c:v>
                </c:pt>
                <c:pt idx="7">
                  <c:v>3.5999999999999999E-3</c:v>
                </c:pt>
                <c:pt idx="8">
                  <c:v>4.0499999999999998E-3</c:v>
                </c:pt>
                <c:pt idx="9">
                  <c:v>4.4999999999999997E-3</c:v>
                </c:pt>
                <c:pt idx="10">
                  <c:v>4.9500000000000004E-3</c:v>
                </c:pt>
                <c:pt idx="11">
                  <c:v>5.4000000000000003E-3</c:v>
                </c:pt>
                <c:pt idx="12">
                  <c:v>5.8500000000000002E-3</c:v>
                </c:pt>
                <c:pt idx="13">
                  <c:v>6.3E-3</c:v>
                </c:pt>
                <c:pt idx="14">
                  <c:v>6.7499999999999999E-3</c:v>
                </c:pt>
                <c:pt idx="15">
                  <c:v>7.1999999999999998E-3</c:v>
                </c:pt>
                <c:pt idx="16">
                  <c:v>7.6499999999999997E-3</c:v>
                </c:pt>
                <c:pt idx="17">
                  <c:v>8.0999999999999996E-3</c:v>
                </c:pt>
              </c:numCache>
            </c:numRef>
          </c:cat>
          <c:val>
            <c:numRef>
              <c:f>'tj = 75'!$D$2:$D$19</c:f>
              <c:numCache>
                <c:formatCode>General</c:formatCode>
                <c:ptCount val="18"/>
                <c:pt idx="0">
                  <c:v>-7.6062652760000002</c:v>
                </c:pt>
                <c:pt idx="1">
                  <c:v>-5.2186092359999998</c:v>
                </c:pt>
                <c:pt idx="2">
                  <c:v>-2.8430642979999998</c:v>
                </c:pt>
                <c:pt idx="3">
                  <c:v>-0.48557091699999999</c:v>
                </c:pt>
                <c:pt idx="4">
                  <c:v>1.4367134589999999</c:v>
                </c:pt>
                <c:pt idx="5">
                  <c:v>3.0694579489999998</c:v>
                </c:pt>
                <c:pt idx="6">
                  <c:v>4.4919588089999998</c:v>
                </c:pt>
                <c:pt idx="7">
                  <c:v>5.7031402590000004</c:v>
                </c:pt>
                <c:pt idx="8">
                  <c:v>6.7109724990000004</c:v>
                </c:pt>
                <c:pt idx="9">
                  <c:v>7.5305492789999997</c:v>
                </c:pt>
                <c:pt idx="10">
                  <c:v>8.1818977190000002</c:v>
                </c:pt>
                <c:pt idx="11">
                  <c:v>8.6877916190000004</c:v>
                </c:pt>
                <c:pt idx="12">
                  <c:v>9.0717886290000003</c:v>
                </c:pt>
                <c:pt idx="13">
                  <c:v>9.3566401589999995</c:v>
                </c:pt>
                <c:pt idx="14">
                  <c:v>9.5631456289999992</c:v>
                </c:pt>
                <c:pt idx="15">
                  <c:v>9.7094532089999994</c:v>
                </c:pt>
                <c:pt idx="16">
                  <c:v>9.8107566990000006</c:v>
                </c:pt>
                <c:pt idx="17">
                  <c:v>9.8793061889999993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1-45FE-B8FF-E7EF7F5B8DC6}"/>
            </c:ext>
          </c:extLst>
        </c:ser>
        <c:ser>
          <c:idx val="1"/>
          <c:order val="1"/>
          <c:tx>
            <c:v>Численное решение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'tj = 75'!$A$2:$A$19</c:f>
              <c:numCache>
                <c:formatCode>General</c:formatCode>
                <c:ptCount val="18"/>
                <c:pt idx="0">
                  <c:v>4.4999999999999999E-4</c:v>
                </c:pt>
                <c:pt idx="1">
                  <c:v>8.9999999999999998E-4</c:v>
                </c:pt>
                <c:pt idx="2">
                  <c:v>1.3500000000000001E-3</c:v>
                </c:pt>
                <c:pt idx="3">
                  <c:v>1.8E-3</c:v>
                </c:pt>
                <c:pt idx="4">
                  <c:v>2.2499999999999998E-3</c:v>
                </c:pt>
                <c:pt idx="5">
                  <c:v>2.7000000000000001E-3</c:v>
                </c:pt>
                <c:pt idx="6">
                  <c:v>3.15E-3</c:v>
                </c:pt>
                <c:pt idx="7">
                  <c:v>3.5999999999999999E-3</c:v>
                </c:pt>
                <c:pt idx="8">
                  <c:v>4.0499999999999998E-3</c:v>
                </c:pt>
                <c:pt idx="9">
                  <c:v>4.4999999999999997E-3</c:v>
                </c:pt>
                <c:pt idx="10">
                  <c:v>4.9500000000000004E-3</c:v>
                </c:pt>
                <c:pt idx="11">
                  <c:v>5.4000000000000003E-3</c:v>
                </c:pt>
                <c:pt idx="12">
                  <c:v>5.8500000000000002E-3</c:v>
                </c:pt>
                <c:pt idx="13">
                  <c:v>6.3E-3</c:v>
                </c:pt>
                <c:pt idx="14">
                  <c:v>6.7499999999999999E-3</c:v>
                </c:pt>
                <c:pt idx="15">
                  <c:v>7.1999999999999998E-3</c:v>
                </c:pt>
                <c:pt idx="16">
                  <c:v>7.6499999999999997E-3</c:v>
                </c:pt>
                <c:pt idx="17">
                  <c:v>8.0999999999999996E-3</c:v>
                </c:pt>
              </c:numCache>
            </c:numRef>
          </c:cat>
          <c:val>
            <c:numRef>
              <c:f>'tj = 75'!$E$2:$E$19</c:f>
              <c:numCache>
                <c:formatCode>General</c:formatCode>
                <c:ptCount val="18"/>
                <c:pt idx="0">
                  <c:v>-8.56053</c:v>
                </c:pt>
                <c:pt idx="1">
                  <c:v>-7.1238299999999999</c:v>
                </c:pt>
                <c:pt idx="2">
                  <c:v>-5.6929100000000004</c:v>
                </c:pt>
                <c:pt idx="3">
                  <c:v>-4.2713000000000001</c:v>
                </c:pt>
                <c:pt idx="4">
                  <c:v>-2.8631099999999998</c:v>
                </c:pt>
                <c:pt idx="5">
                  <c:v>-1.47292</c:v>
                </c:pt>
                <c:pt idx="6">
                  <c:v>-0.10487</c:v>
                </c:pt>
                <c:pt idx="7">
                  <c:v>1.5339799999999999</c:v>
                </c:pt>
                <c:pt idx="8">
                  <c:v>2.0866600000000002</c:v>
                </c:pt>
                <c:pt idx="9">
                  <c:v>3.6963599999999999</c:v>
                </c:pt>
                <c:pt idx="10">
                  <c:v>5.1093000000000002</c:v>
                </c:pt>
                <c:pt idx="11">
                  <c:v>6.3105399999999996</c:v>
                </c:pt>
                <c:pt idx="12">
                  <c:v>7.2986800000000001</c:v>
                </c:pt>
                <c:pt idx="13">
                  <c:v>8.0904000000000007</c:v>
                </c:pt>
                <c:pt idx="14">
                  <c:v>8.7163799999999991</c:v>
                </c:pt>
                <c:pt idx="15">
                  <c:v>9.2152600000000007</c:v>
                </c:pt>
                <c:pt idx="16">
                  <c:v>9.6289200000000008</c:v>
                </c:pt>
                <c:pt idx="1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1-45FE-B8FF-E7EF7F5B8DC6}"/>
            </c:ext>
          </c:extLst>
        </c:ser>
        <c:ser>
          <c:idx val="2"/>
          <c:order val="2"/>
          <c:tx>
            <c:v>Численное решение с меньшим шагом</c:v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marker>
          <c:cat>
            <c:numRef>
              <c:f>'tj = 75'!$A$2:$A$19</c:f>
              <c:numCache>
                <c:formatCode>General</c:formatCode>
                <c:ptCount val="18"/>
                <c:pt idx="0">
                  <c:v>4.4999999999999999E-4</c:v>
                </c:pt>
                <c:pt idx="1">
                  <c:v>8.9999999999999998E-4</c:v>
                </c:pt>
                <c:pt idx="2">
                  <c:v>1.3500000000000001E-3</c:v>
                </c:pt>
                <c:pt idx="3">
                  <c:v>1.8E-3</c:v>
                </c:pt>
                <c:pt idx="4">
                  <c:v>2.2499999999999998E-3</c:v>
                </c:pt>
                <c:pt idx="5">
                  <c:v>2.7000000000000001E-3</c:v>
                </c:pt>
                <c:pt idx="6">
                  <c:v>3.15E-3</c:v>
                </c:pt>
                <c:pt idx="7">
                  <c:v>3.5999999999999999E-3</c:v>
                </c:pt>
                <c:pt idx="8">
                  <c:v>4.0499999999999998E-3</c:v>
                </c:pt>
                <c:pt idx="9">
                  <c:v>4.4999999999999997E-3</c:v>
                </c:pt>
                <c:pt idx="10">
                  <c:v>4.9500000000000004E-3</c:v>
                </c:pt>
                <c:pt idx="11">
                  <c:v>5.4000000000000003E-3</c:v>
                </c:pt>
                <c:pt idx="12">
                  <c:v>5.8500000000000002E-3</c:v>
                </c:pt>
                <c:pt idx="13">
                  <c:v>6.3E-3</c:v>
                </c:pt>
                <c:pt idx="14">
                  <c:v>6.7499999999999999E-3</c:v>
                </c:pt>
                <c:pt idx="15">
                  <c:v>7.1999999999999998E-3</c:v>
                </c:pt>
                <c:pt idx="16">
                  <c:v>7.6499999999999997E-3</c:v>
                </c:pt>
                <c:pt idx="17">
                  <c:v>8.0999999999999996E-3</c:v>
                </c:pt>
              </c:numCache>
            </c:numRef>
          </c:cat>
          <c:val>
            <c:numRef>
              <c:f>'tj = 75'!$F$2:$F$19</c:f>
              <c:numCache>
                <c:formatCode>General</c:formatCode>
                <c:ptCount val="18"/>
                <c:pt idx="0">
                  <c:v>-8.0110471000000008</c:v>
                </c:pt>
                <c:pt idx="1">
                  <c:v>-6.0208826000000002</c:v>
                </c:pt>
                <c:pt idx="2">
                  <c:v>-4.0283667000000003</c:v>
                </c:pt>
                <c:pt idx="3">
                  <c:v>-2.0325011000000002</c:v>
                </c:pt>
                <c:pt idx="4">
                  <c:v>-3.2492199999999999E-2</c:v>
                </c:pt>
                <c:pt idx="5">
                  <c:v>1.6329596</c:v>
                </c:pt>
                <c:pt idx="6">
                  <c:v>4.2522072</c:v>
                </c:pt>
                <c:pt idx="7">
                  <c:v>6.3978266000000001</c:v>
                </c:pt>
                <c:pt idx="8">
                  <c:v>7.9513305000000001</c:v>
                </c:pt>
                <c:pt idx="9">
                  <c:v>8.9456176000000003</c:v>
                </c:pt>
                <c:pt idx="10">
                  <c:v>9.5092891999999996</c:v>
                </c:pt>
                <c:pt idx="11">
                  <c:v>9.7932898999999995</c:v>
                </c:pt>
                <c:pt idx="12">
                  <c:v>9.9210121000000004</c:v>
                </c:pt>
                <c:pt idx="13">
                  <c:v>9.9725362999999998</c:v>
                </c:pt>
                <c:pt idx="14">
                  <c:v>9.9912808000000002</c:v>
                </c:pt>
                <c:pt idx="15">
                  <c:v>9.9974691999999994</c:v>
                </c:pt>
                <c:pt idx="16">
                  <c:v>9.9993581999999996</c:v>
                </c:pt>
                <c:pt idx="1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21-45FE-B8FF-E7EF7F5B8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057903176"/>
        <c:axId val="1057903504"/>
      </c:lineChart>
      <c:catAx>
        <c:axId val="105790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7903504"/>
        <c:crosses val="autoZero"/>
        <c:auto val="1"/>
        <c:lblAlgn val="ctr"/>
        <c:lblOffset val="100"/>
        <c:noMultiLvlLbl val="0"/>
      </c:catAx>
      <c:valAx>
        <c:axId val="1057903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79031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400">
                <a:solidFill>
                  <a:schemeClr val="tx1"/>
                </a:solidFill>
                <a:effectLst/>
              </a:rPr>
              <a:t>Момент времени </a:t>
            </a:r>
            <a:r>
              <a:rPr lang="en-US" sz="2400">
                <a:solidFill>
                  <a:schemeClr val="tx1"/>
                </a:solidFill>
                <a:effectLst/>
              </a:rPr>
              <a:t>tj = 99</a:t>
            </a:r>
          </a:p>
          <a:p>
            <a:pPr>
              <a:defRPr/>
            </a:pPr>
            <a:r>
              <a:rPr lang="en-US" sz="1800">
                <a:solidFill>
                  <a:schemeClr val="tx1"/>
                </a:solidFill>
                <a:effectLst/>
              </a:rPr>
              <a:t> </a:t>
            </a:r>
            <a:endParaRPr lang="ru-RU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Аналитическое решение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'tj = 99'!$A$2:$A$19</c:f>
              <c:numCache>
                <c:formatCode>General</c:formatCode>
                <c:ptCount val="18"/>
                <c:pt idx="0">
                  <c:v>4.4999999999999999E-4</c:v>
                </c:pt>
                <c:pt idx="1">
                  <c:v>8.9999999999999998E-4</c:v>
                </c:pt>
                <c:pt idx="2">
                  <c:v>1.3500000000000001E-3</c:v>
                </c:pt>
                <c:pt idx="3">
                  <c:v>1.8E-3</c:v>
                </c:pt>
                <c:pt idx="4">
                  <c:v>2.2499999999999998E-3</c:v>
                </c:pt>
                <c:pt idx="5">
                  <c:v>2.7000000000000001E-3</c:v>
                </c:pt>
                <c:pt idx="6">
                  <c:v>3.15E-3</c:v>
                </c:pt>
                <c:pt idx="7">
                  <c:v>3.5999999999999999E-3</c:v>
                </c:pt>
                <c:pt idx="8">
                  <c:v>4.0499999999999998E-3</c:v>
                </c:pt>
                <c:pt idx="9">
                  <c:v>4.4999999999999997E-3</c:v>
                </c:pt>
                <c:pt idx="10">
                  <c:v>4.9500000000000004E-3</c:v>
                </c:pt>
                <c:pt idx="11">
                  <c:v>5.4000000000000003E-3</c:v>
                </c:pt>
                <c:pt idx="12">
                  <c:v>5.8500000000000002E-3</c:v>
                </c:pt>
                <c:pt idx="13">
                  <c:v>6.3E-3</c:v>
                </c:pt>
                <c:pt idx="14">
                  <c:v>6.7499999999999999E-3</c:v>
                </c:pt>
                <c:pt idx="15">
                  <c:v>7.1999999999999998E-3</c:v>
                </c:pt>
                <c:pt idx="16">
                  <c:v>7.6499999999999997E-3</c:v>
                </c:pt>
                <c:pt idx="17">
                  <c:v>8.0999999999999996E-3</c:v>
                </c:pt>
              </c:numCache>
            </c:numRef>
          </c:cat>
          <c:val>
            <c:numRef>
              <c:f>'tj = 99'!$D$2:$D$19</c:f>
              <c:numCache>
                <c:formatCode>General</c:formatCode>
                <c:ptCount val="18"/>
                <c:pt idx="0">
                  <c:v>-7.9163073160000001</c:v>
                </c:pt>
                <c:pt idx="1">
                  <c:v>-5.8366246789999998</c:v>
                </c:pt>
                <c:pt idx="2">
                  <c:v>-3.7649389960000001</c:v>
                </c:pt>
                <c:pt idx="3">
                  <c:v>-1.705191127</c:v>
                </c:pt>
                <c:pt idx="4">
                  <c:v>0.27128622600000002</c:v>
                </c:pt>
                <c:pt idx="5">
                  <c:v>1.8174787590000001</c:v>
                </c:pt>
                <c:pt idx="6">
                  <c:v>3.210281739</c:v>
                </c:pt>
                <c:pt idx="7">
                  <c:v>4.443254509</c:v>
                </c:pt>
                <c:pt idx="8">
                  <c:v>5.5158969090000003</c:v>
                </c:pt>
                <c:pt idx="9">
                  <c:v>6.4329492290000001</c:v>
                </c:pt>
                <c:pt idx="10">
                  <c:v>7.203446199</c:v>
                </c:pt>
                <c:pt idx="11">
                  <c:v>7.8396341290000002</c:v>
                </c:pt>
                <c:pt idx="12">
                  <c:v>8.3558574090000004</c:v>
                </c:pt>
                <c:pt idx="13">
                  <c:v>8.7675067490000007</c:v>
                </c:pt>
                <c:pt idx="14">
                  <c:v>9.0900997090000004</c:v>
                </c:pt>
                <c:pt idx="15">
                  <c:v>9.3385388490000008</c:v>
                </c:pt>
                <c:pt idx="16">
                  <c:v>9.5265669689999992</c:v>
                </c:pt>
                <c:pt idx="17">
                  <c:v>9.6664172090000005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9-4E35-ADAD-F4708AE51142}"/>
            </c:ext>
          </c:extLst>
        </c:ser>
        <c:ser>
          <c:idx val="1"/>
          <c:order val="1"/>
          <c:tx>
            <c:v>Численное решение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'tj = 99'!$A$2:$A$19</c:f>
              <c:numCache>
                <c:formatCode>General</c:formatCode>
                <c:ptCount val="18"/>
                <c:pt idx="0">
                  <c:v>4.4999999999999999E-4</c:v>
                </c:pt>
                <c:pt idx="1">
                  <c:v>8.9999999999999998E-4</c:v>
                </c:pt>
                <c:pt idx="2">
                  <c:v>1.3500000000000001E-3</c:v>
                </c:pt>
                <c:pt idx="3">
                  <c:v>1.8E-3</c:v>
                </c:pt>
                <c:pt idx="4">
                  <c:v>2.2499999999999998E-3</c:v>
                </c:pt>
                <c:pt idx="5">
                  <c:v>2.7000000000000001E-3</c:v>
                </c:pt>
                <c:pt idx="6">
                  <c:v>3.15E-3</c:v>
                </c:pt>
                <c:pt idx="7">
                  <c:v>3.5999999999999999E-3</c:v>
                </c:pt>
                <c:pt idx="8">
                  <c:v>4.0499999999999998E-3</c:v>
                </c:pt>
                <c:pt idx="9">
                  <c:v>4.4999999999999997E-3</c:v>
                </c:pt>
                <c:pt idx="10">
                  <c:v>4.9500000000000004E-3</c:v>
                </c:pt>
                <c:pt idx="11">
                  <c:v>5.4000000000000003E-3</c:v>
                </c:pt>
                <c:pt idx="12">
                  <c:v>5.8500000000000002E-3</c:v>
                </c:pt>
                <c:pt idx="13">
                  <c:v>6.3E-3</c:v>
                </c:pt>
                <c:pt idx="14">
                  <c:v>6.7499999999999999E-3</c:v>
                </c:pt>
                <c:pt idx="15">
                  <c:v>7.1999999999999998E-3</c:v>
                </c:pt>
                <c:pt idx="16">
                  <c:v>7.6499999999999997E-3</c:v>
                </c:pt>
                <c:pt idx="17">
                  <c:v>8.0999999999999996E-3</c:v>
                </c:pt>
              </c:numCache>
            </c:numRef>
          </c:cat>
          <c:val>
            <c:numRef>
              <c:f>'tj = 99'!$E$2:$E$19</c:f>
              <c:numCache>
                <c:formatCode>General</c:formatCode>
                <c:ptCount val="18"/>
                <c:pt idx="0">
                  <c:v>-8.6585199999999993</c:v>
                </c:pt>
                <c:pt idx="1">
                  <c:v>-7.3177199999999996</c:v>
                </c:pt>
                <c:pt idx="2">
                  <c:v>-5.9782900000000003</c:v>
                </c:pt>
                <c:pt idx="3">
                  <c:v>-4.64086</c:v>
                </c:pt>
                <c:pt idx="4">
                  <c:v>-3.30606</c:v>
                </c:pt>
                <c:pt idx="5">
                  <c:v>-1.9744600000000001</c:v>
                </c:pt>
                <c:pt idx="6">
                  <c:v>-0.64658000000000004</c:v>
                </c:pt>
                <c:pt idx="7">
                  <c:v>0.67713000000000001</c:v>
                </c:pt>
                <c:pt idx="8">
                  <c:v>1.4208099999999999</c:v>
                </c:pt>
                <c:pt idx="9">
                  <c:v>1.82559</c:v>
                </c:pt>
                <c:pt idx="10">
                  <c:v>3.3336800000000002</c:v>
                </c:pt>
                <c:pt idx="11">
                  <c:v>4.7050000000000001</c:v>
                </c:pt>
                <c:pt idx="12">
                  <c:v>5.9153700000000002</c:v>
                </c:pt>
                <c:pt idx="13">
                  <c:v>6.9619</c:v>
                </c:pt>
                <c:pt idx="14">
                  <c:v>7.8608700000000002</c:v>
                </c:pt>
                <c:pt idx="15">
                  <c:v>8.6418099999999995</c:v>
                </c:pt>
                <c:pt idx="16">
                  <c:v>9.3414900000000003</c:v>
                </c:pt>
                <c:pt idx="1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9-4E35-ADAD-F4708AE51142}"/>
            </c:ext>
          </c:extLst>
        </c:ser>
        <c:ser>
          <c:idx val="2"/>
          <c:order val="2"/>
          <c:tx>
            <c:v>Численное решение с меньшим шагом</c:v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B050"/>
              </a:solidFill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marker>
          <c:cat>
            <c:numRef>
              <c:f>'tj = 99'!$A$2:$A$19</c:f>
              <c:numCache>
                <c:formatCode>General</c:formatCode>
                <c:ptCount val="18"/>
                <c:pt idx="0">
                  <c:v>4.4999999999999999E-4</c:v>
                </c:pt>
                <c:pt idx="1">
                  <c:v>8.9999999999999998E-4</c:v>
                </c:pt>
                <c:pt idx="2">
                  <c:v>1.3500000000000001E-3</c:v>
                </c:pt>
                <c:pt idx="3">
                  <c:v>1.8E-3</c:v>
                </c:pt>
                <c:pt idx="4">
                  <c:v>2.2499999999999998E-3</c:v>
                </c:pt>
                <c:pt idx="5">
                  <c:v>2.7000000000000001E-3</c:v>
                </c:pt>
                <c:pt idx="6">
                  <c:v>3.15E-3</c:v>
                </c:pt>
                <c:pt idx="7">
                  <c:v>3.5999999999999999E-3</c:v>
                </c:pt>
                <c:pt idx="8">
                  <c:v>4.0499999999999998E-3</c:v>
                </c:pt>
                <c:pt idx="9">
                  <c:v>4.4999999999999997E-3</c:v>
                </c:pt>
                <c:pt idx="10">
                  <c:v>4.9500000000000004E-3</c:v>
                </c:pt>
                <c:pt idx="11">
                  <c:v>5.4000000000000003E-3</c:v>
                </c:pt>
                <c:pt idx="12">
                  <c:v>5.8500000000000002E-3</c:v>
                </c:pt>
                <c:pt idx="13">
                  <c:v>6.3E-3</c:v>
                </c:pt>
                <c:pt idx="14">
                  <c:v>6.7499999999999999E-3</c:v>
                </c:pt>
                <c:pt idx="15">
                  <c:v>7.1999999999999998E-3</c:v>
                </c:pt>
                <c:pt idx="16">
                  <c:v>7.6499999999999997E-3</c:v>
                </c:pt>
                <c:pt idx="17">
                  <c:v>8.0999999999999996E-3</c:v>
                </c:pt>
              </c:numCache>
            </c:numRef>
          </c:cat>
          <c:val>
            <c:numRef>
              <c:f>'tj = 99'!$F$2:$F$19</c:f>
              <c:numCache>
                <c:formatCode>General</c:formatCode>
                <c:ptCount val="18"/>
                <c:pt idx="0">
                  <c:v>-7.9989740999999999</c:v>
                </c:pt>
                <c:pt idx="1">
                  <c:v>-5.9975676</c:v>
                </c:pt>
                <c:pt idx="2">
                  <c:v>-3.9954345999999998</c:v>
                </c:pt>
                <c:pt idx="3">
                  <c:v>-1.9922972000000001</c:v>
                </c:pt>
                <c:pt idx="4">
                  <c:v>1.2024999999999999E-2</c:v>
                </c:pt>
                <c:pt idx="5">
                  <c:v>1.3154604999999999</c:v>
                </c:pt>
                <c:pt idx="6">
                  <c:v>3.5696091999999999</c:v>
                </c:pt>
                <c:pt idx="7">
                  <c:v>5.5222430999999998</c:v>
                </c:pt>
                <c:pt idx="8">
                  <c:v>7.0787605999999998</c:v>
                </c:pt>
                <c:pt idx="9">
                  <c:v>8.2194743999999993</c:v>
                </c:pt>
                <c:pt idx="10">
                  <c:v>8.9879688000000009</c:v>
                </c:pt>
                <c:pt idx="11">
                  <c:v>9.4641506</c:v>
                </c:pt>
                <c:pt idx="12">
                  <c:v>9.7358046999999992</c:v>
                </c:pt>
                <c:pt idx="13">
                  <c:v>9.8786968000000002</c:v>
                </c:pt>
                <c:pt idx="14">
                  <c:v>9.9481538999999994</c:v>
                </c:pt>
                <c:pt idx="15">
                  <c:v>9.9795385999999997</c:v>
                </c:pt>
                <c:pt idx="16">
                  <c:v>9.9931494999999995</c:v>
                </c:pt>
                <c:pt idx="1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A9-4E35-ADAD-F4708AE51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023563280"/>
        <c:axId val="1023561968"/>
      </c:lineChart>
      <c:catAx>
        <c:axId val="102356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561968"/>
        <c:crosses val="autoZero"/>
        <c:auto val="1"/>
        <c:lblAlgn val="ctr"/>
        <c:lblOffset val="100"/>
        <c:noMultiLvlLbl val="0"/>
      </c:catAx>
      <c:valAx>
        <c:axId val="1023561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563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323849</xdr:colOff>
      <xdr:row>9</xdr:row>
      <xdr:rowOff>28576</xdr:rowOff>
    </xdr:from>
    <xdr:to>
      <xdr:col>19</xdr:col>
      <xdr:colOff>333374</xdr:colOff>
      <xdr:row>33</xdr:row>
      <xdr:rowOff>85725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CBDBE40-9E67-4821-BCF1-0A68E826F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76199</xdr:colOff>
      <xdr:row>6</xdr:row>
      <xdr:rowOff>28575</xdr:rowOff>
    </xdr:from>
    <xdr:to>
      <xdr:col>20</xdr:col>
      <xdr:colOff>219075</xdr:colOff>
      <xdr:row>29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0F8BF94-6963-4534-80B8-F43F334E9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9</xdr:row>
      <xdr:rowOff>157162</xdr:rowOff>
    </xdr:from>
    <xdr:to>
      <xdr:col>20</xdr:col>
      <xdr:colOff>323849</xdr:colOff>
      <xdr:row>28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9695282-1ECD-4A86-97CA-13382D1AD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247648</xdr:colOff>
      <xdr:row>10</xdr:row>
      <xdr:rowOff>14286</xdr:rowOff>
    </xdr:from>
    <xdr:to>
      <xdr:col>20</xdr:col>
      <xdr:colOff>361949</xdr:colOff>
      <xdr:row>29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F7BBA50-5076-404F-AE87-24958212A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11</xdr:row>
      <xdr:rowOff>85725</xdr:rowOff>
    </xdr:from>
    <xdr:to>
      <xdr:col>21</xdr:col>
      <xdr:colOff>285750</xdr:colOff>
      <xdr:row>30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9787203-7E85-4E7C-9479-F79CE0B85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380999</xdr:colOff>
      <xdr:row>14</xdr:row>
      <xdr:rowOff>61911</xdr:rowOff>
    </xdr:from>
    <xdr:to>
      <xdr:col>20</xdr:col>
      <xdr:colOff>438150</xdr:colOff>
      <xdr:row>33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2CF9014-7509-4E96-82F7-41D0147E9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247649</xdr:colOff>
      <xdr:row>8</xdr:row>
      <xdr:rowOff>119062</xdr:rowOff>
    </xdr:from>
    <xdr:to>
      <xdr:col>20</xdr:col>
      <xdr:colOff>485774</xdr:colOff>
      <xdr:row>25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B91112F-EFAD-4AA2-8F30-B5BFC9311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E31E22D-38C8-4A8F-A4C6-A33DC1FEE2B6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2B0EFDB-C7DB-41A0-839C-A040EA0803F2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380A2219-D92E-4402-B4E1-4ED909EEBB68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36C2C7F7-9F24-468B-B686-49D7E3B7984B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A0E9B6E0-D2A3-43DD-803F-C6DC4710F6C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F2947446-05BC-4971-BF62-3F95AFDF5120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ADCE444C-266F-4F30-B112-BC93E2DE267D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F04BBB-1E8C-4B1D-B521-BEA092F45BBF}" name="data1" displayName="data1" ref="A1:H19" tableType="queryTable" totalsRowShown="0">
  <autoFilter ref="A1:H19" xr:uid="{E186E706-0C16-4A8E-A539-554196EC6A94}"/>
  <tableColumns count="8">
    <tableColumn id="1" xr3:uid="{17DCDEF7-C151-4009-BC06-F6E9BE6B6825}" uniqueName="1" name="Column1" queryTableFieldId="1" dataDxfId="48"/>
    <tableColumn id="2" xr3:uid="{85A1E2AE-36C1-4076-8C92-6235418260BA}" uniqueName="2" name="Column2" queryTableFieldId="2" dataDxfId="47"/>
    <tableColumn id="3" xr3:uid="{C204CF19-578F-447A-B372-C47F1E8CB250}" uniqueName="3" name="Column3" queryTableFieldId="3"/>
    <tableColumn id="4" xr3:uid="{1DCD895E-3427-49E6-8811-1CAD6A5F7DDE}" uniqueName="4" name="Column4" queryTableFieldId="4" dataDxfId="46"/>
    <tableColumn id="5" xr3:uid="{9BCB985E-D450-4F72-988D-202D89EA5841}" uniqueName="5" name="Column5" queryTableFieldId="5" dataDxfId="45"/>
    <tableColumn id="6" xr3:uid="{292D86C2-3BEE-4850-A9F7-D7A97E033A63}" uniqueName="6" name="Column6" queryTableFieldId="6" dataDxfId="44"/>
    <tableColumn id="7" xr3:uid="{DB4366E1-3B9D-426A-85CC-633442F3404C}" uniqueName="7" name="Погрешность 1" queryTableFieldId="7" dataDxfId="18">
      <calculatedColumnFormula>ABS(data1[[#This Row],[Column4]]-data1[[#This Row],[Column5]])</calculatedColumnFormula>
    </tableColumn>
    <tableColumn id="8" xr3:uid="{7CED67C6-8413-49AF-AD56-690F4B8325A8}" uniqueName="8" name="Погрешность 2" queryTableFieldId="8" dataDxfId="7">
      <calculatedColumnFormula>ABS(data1[[#This Row],[Column4]]-data1[[#This Row],[Column6]])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CB935F-1951-43A6-973D-1DD695D441F2}" name="data2" displayName="data2" ref="A1:H19" tableType="queryTable" totalsRowShown="0">
  <autoFilter ref="A1:H19" xr:uid="{25DEA3C3-7616-426B-9CB2-C851F18A2366}"/>
  <tableColumns count="8">
    <tableColumn id="1" xr3:uid="{7FA8A4B6-83E3-4923-AE4D-9547E9FF0F42}" uniqueName="1" name="Column1" queryTableFieldId="1" dataDxfId="43"/>
    <tableColumn id="2" xr3:uid="{F2C34156-36DB-4B5A-9E95-A9BFD9408DB9}" uniqueName="2" name="Column2" queryTableFieldId="2" dataDxfId="42"/>
    <tableColumn id="3" xr3:uid="{C179ED06-9AB1-427A-BB3A-182486DCC00B}" uniqueName="3" name="Column3" queryTableFieldId="3"/>
    <tableColumn id="4" xr3:uid="{EF97205E-2DE9-4C3D-8BD0-E9838CBA6BC1}" uniqueName="4" name="Column4" queryTableFieldId="4" dataDxfId="41"/>
    <tableColumn id="5" xr3:uid="{D6D4B084-E21B-4B73-8DFB-240F8E8141F1}" uniqueName="5" name="Column5" queryTableFieldId="5" dataDxfId="40"/>
    <tableColumn id="6" xr3:uid="{36F8D941-DA27-4A06-819F-C747E471997C}" uniqueName="6" name="Column6" queryTableFieldId="6" dataDxfId="39"/>
    <tableColumn id="7" xr3:uid="{E7B73A85-17A1-46C4-980B-DAD5C95684C3}" uniqueName="7" name="Column7" queryTableFieldId="7" dataDxfId="17">
      <calculatedColumnFormula>ABS(data2[[#This Row],[Column4]]-data2[[#This Row],[Column5]])</calculatedColumnFormula>
    </tableColumn>
    <tableColumn id="8" xr3:uid="{7F787F39-C5E6-461E-861A-4E31C7320CAE}" uniqueName="8" name="Column8" queryTableFieldId="8" dataDxfId="16">
      <calculatedColumnFormula>ABS(data2[[#This Row],[Column4]]-data2[[#This Row],[Column6]])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BB283D-70B3-4ECB-B0F9-9BC90A5665F5}" name="data3" displayName="data3" ref="A1:H19" tableType="queryTable" totalsRowShown="0">
  <autoFilter ref="A1:H19" xr:uid="{97B8F262-6463-4CE1-8406-C9E888CAA64B}"/>
  <tableColumns count="8">
    <tableColumn id="1" xr3:uid="{350EDAD0-C6CF-4857-A71E-6769F62AF64B}" uniqueName="1" name="Column1" queryTableFieldId="1" dataDxfId="6"/>
    <tableColumn id="2" xr3:uid="{1A137A33-9BFB-4F6F-8365-0AF570B05D07}" uniqueName="2" name="Column2" queryTableFieldId="2" dataDxfId="5"/>
    <tableColumn id="3" xr3:uid="{45DB879B-D8CE-4685-AD87-9DA21534302F}" uniqueName="3" name="Column3" queryTableFieldId="3"/>
    <tableColumn id="4" xr3:uid="{011CAA0D-97A6-403B-9CC6-F3557CBA5C2F}" uniqueName="4" name="Column4" queryTableFieldId="4" dataDxfId="4"/>
    <tableColumn id="5" xr3:uid="{3B2C8832-28BF-4F38-ACB7-BC2D13E746C2}" uniqueName="5" name="Column5" queryTableFieldId="5" dataDxfId="3"/>
    <tableColumn id="6" xr3:uid="{F90B0F58-6D50-40C9-A28B-E1A1614B4D4D}" uniqueName="6" name="Column6" queryTableFieldId="6" dataDxfId="2"/>
    <tableColumn id="7" xr3:uid="{6497B613-225C-4CD9-835E-9E7C9E8A2A82}" uniqueName="7" name="Column7" queryTableFieldId="7" dataDxfId="1">
      <calculatedColumnFormula>ABS(data3[[#This Row],[Column4]]-data3[[#This Row],[Column5]])</calculatedColumnFormula>
    </tableColumn>
    <tableColumn id="8" xr3:uid="{0B2CE2B3-52AD-4444-90A8-E618E2D582C3}" uniqueName="8" name="Column8" queryTableFieldId="8" dataDxfId="0">
      <calculatedColumnFormula>ABS(data3[[#This Row],[Column4]]-data3[[#This Row],[Column6]])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184BD80-DCBA-4256-9AF1-D831CD7053F1}" name="data4" displayName="data4" ref="A1:H19" tableType="queryTable" totalsRowShown="0">
  <autoFilter ref="A1:H19" xr:uid="{85781726-5689-4E55-A367-B15EF3EFA64F}"/>
  <tableColumns count="8">
    <tableColumn id="1" xr3:uid="{462244A4-D412-4BBA-9329-44DDA8088623}" uniqueName="1" name="Column1" queryTableFieldId="1" dataDxfId="38"/>
    <tableColumn id="2" xr3:uid="{6EAE44C2-C471-4519-8BFA-04439DF2F609}" uniqueName="2" name="Column2" queryTableFieldId="2" dataDxfId="37"/>
    <tableColumn id="3" xr3:uid="{1CC7FA3A-62F6-4D1B-988A-CE015AB13646}" uniqueName="3" name="Column3" queryTableFieldId="3"/>
    <tableColumn id="4" xr3:uid="{C327B32C-D02D-4E52-9E7B-08F9E5A97E30}" uniqueName="4" name="Column4" queryTableFieldId="4" dataDxfId="36"/>
    <tableColumn id="5" xr3:uid="{192AC12B-4EDC-4BC7-8B3C-AA9C2FC9446B}" uniqueName="5" name="Column5" queryTableFieldId="5" dataDxfId="35"/>
    <tableColumn id="6" xr3:uid="{D8C37AC3-C891-4C83-8B05-B5FBB08C323C}" uniqueName="6" name="Column6" queryTableFieldId="6" dataDxfId="34"/>
    <tableColumn id="7" xr3:uid="{838D64CD-1E86-4E08-92DD-05CDE4626A3A}" uniqueName="7" name="Column7" queryTableFieldId="7" dataDxfId="15">
      <calculatedColumnFormula>ABS(data4[[#This Row],[Column4]]-data4[[#This Row],[Column5]])</calculatedColumnFormula>
    </tableColumn>
    <tableColumn id="8" xr3:uid="{A70770A5-7ED6-458D-8656-6D32A01982BA}" uniqueName="8" name="Column8" queryTableFieldId="8" dataDxfId="14">
      <calculatedColumnFormula>ABS(data4[[#This Row],[Column4]]-data4[[#This Row],[Column6]])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FB5EE-90C0-400D-A467-2EE9C7A3389B}" name="data5" displayName="data5" ref="A1:H19" tableType="queryTable" totalsRowShown="0">
  <autoFilter ref="A1:H19" xr:uid="{F16A845B-CBEF-444C-AAEA-2B33BD9848F6}"/>
  <tableColumns count="8">
    <tableColumn id="1" xr3:uid="{310F8498-F8B2-4F91-B953-6CD5EDB84821}" uniqueName="1" name="Column1" queryTableFieldId="1" dataDxfId="33"/>
    <tableColumn id="2" xr3:uid="{E1061420-8E9E-4B7C-912C-78D7EEB8B7DD}" uniqueName="2" name="Column2" queryTableFieldId="2" dataDxfId="32"/>
    <tableColumn id="3" xr3:uid="{47479B09-C022-4FE0-927C-FAA79A53F2B5}" uniqueName="3" name="Column3" queryTableFieldId="3"/>
    <tableColumn id="4" xr3:uid="{E13799A6-CEE3-4DBD-B659-A4E14E05B9EB}" uniqueName="4" name="Column4" queryTableFieldId="4" dataDxfId="31"/>
    <tableColumn id="5" xr3:uid="{C2BD1E1F-CB67-4052-A3AD-31A6B830F65B}" uniqueName="5" name="Column5" queryTableFieldId="5" dataDxfId="30"/>
    <tableColumn id="6" xr3:uid="{3E0D7877-AC77-4EEA-A884-5263C74FBCC8}" uniqueName="6" name="Column6" queryTableFieldId="6" dataDxfId="29"/>
    <tableColumn id="7" xr3:uid="{EE778A4D-562B-4BB4-BABD-01C08BA81767}" uniqueName="7" name="Column7" queryTableFieldId="7" dataDxfId="13">
      <calculatedColumnFormula>ABS(data5[[#This Row],[Column4]]-data5[[#This Row],[Column5]])</calculatedColumnFormula>
    </tableColumn>
    <tableColumn id="8" xr3:uid="{5A771E62-658B-41FE-8E1E-A84883F1A32F}" uniqueName="8" name="Column8" queryTableFieldId="8" dataDxfId="12">
      <calculatedColumnFormula>ABS(data5[[#This Row],[Column4]]-data5[[#This Row],[Column6]])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BE568F-161B-4B66-BAAA-8B74D221DE87}" name="data6" displayName="data6" ref="A1:H19" tableType="queryTable" totalsRowShown="0">
  <autoFilter ref="A1:H19" xr:uid="{73A21E21-8CB0-40A4-B087-CEF4A05F583F}"/>
  <tableColumns count="8">
    <tableColumn id="1" xr3:uid="{65331EC9-C883-4604-A962-69CE15C47DBC}" uniqueName="1" name="Column1" queryTableFieldId="1" dataDxfId="28"/>
    <tableColumn id="2" xr3:uid="{45D8E3D8-0EAA-4B97-B9DA-EA17BDFA4FA4}" uniqueName="2" name="Column2" queryTableFieldId="2" dataDxfId="27"/>
    <tableColumn id="3" xr3:uid="{8FBEB325-D923-4C8F-82BB-B8F97CFA2264}" uniqueName="3" name="Column3" queryTableFieldId="3"/>
    <tableColumn id="4" xr3:uid="{98FB1249-17F8-48F8-9BC9-E75DBDC35A01}" uniqueName="4" name="Column4" queryTableFieldId="4" dataDxfId="26"/>
    <tableColumn id="5" xr3:uid="{3C009FDF-61E1-4FA3-AB70-46897366E0D8}" uniqueName="5" name="Column5" queryTableFieldId="5" dataDxfId="25"/>
    <tableColumn id="6" xr3:uid="{399B78E9-5675-4BD6-94D1-E7746E4CA275}" uniqueName="6" name="Column6" queryTableFieldId="6" dataDxfId="24"/>
    <tableColumn id="7" xr3:uid="{A7FA9270-7665-40B8-B5FF-2ADB15455065}" uniqueName="7" name="Column7" queryTableFieldId="7" dataDxfId="11">
      <calculatedColumnFormula>ABS(data6[[#This Row],[Column4]]-data6[[#This Row],[Column5]])</calculatedColumnFormula>
    </tableColumn>
    <tableColumn id="8" xr3:uid="{88B53103-C00D-4ADA-BC22-B073F4B2F323}" uniqueName="8" name="Column8" queryTableFieldId="8" dataDxfId="10">
      <calculatedColumnFormula>ABS(data6[[#This Row],[Column4]]-data6[[#This Row],[Column6]])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1C3306-0F8D-4313-9E62-C1EB16322C48}" name="data7" displayName="data7" ref="A1:H19" tableType="queryTable" totalsRowShown="0">
  <autoFilter ref="A1:H19" xr:uid="{6DE32258-B9D1-4C3E-A9C4-9024C58698ED}"/>
  <tableColumns count="8">
    <tableColumn id="1" xr3:uid="{4961710E-5682-45A7-A556-BF9A36EBF956}" uniqueName="1" name="Column1" queryTableFieldId="1" dataDxfId="23"/>
    <tableColumn id="2" xr3:uid="{CA33E78B-AAF1-42AC-A87B-9AACB5C6111A}" uniqueName="2" name="Column2" queryTableFieldId="2" dataDxfId="22"/>
    <tableColumn id="3" xr3:uid="{A7BD48B8-D3CF-4523-A37A-C3C1D1A39CCB}" uniqueName="3" name="Column3" queryTableFieldId="3"/>
    <tableColumn id="4" xr3:uid="{9779489C-DE8B-4B72-B757-E9F0520D8ECF}" uniqueName="4" name="Column4" queryTableFieldId="4" dataDxfId="21"/>
    <tableColumn id="5" xr3:uid="{301AD836-6F91-4DB6-B0C6-049DF580D382}" uniqueName="5" name="Column5" queryTableFieldId="5" dataDxfId="20"/>
    <tableColumn id="6" xr3:uid="{645D6680-3842-425B-A396-07720640A9DE}" uniqueName="6" name="Column6" queryTableFieldId="6" dataDxfId="19"/>
    <tableColumn id="7" xr3:uid="{283CF903-4ED1-4300-B787-04E9CD8E5251}" uniqueName="7" name="Column7" queryTableFieldId="7" dataDxfId="9">
      <calculatedColumnFormula>ABS(data7[[#This Row],[Column4]]-data7[[#This Row],[Column5]])</calculatedColumnFormula>
    </tableColumn>
    <tableColumn id="8" xr3:uid="{ECB74C9A-AE58-4B26-B9E8-39C0797D3D9F}" uniqueName="8" name="Column8" queryTableFieldId="8" dataDxfId="8">
      <calculatedColumnFormula>ABS(data7[[#This Row],[Column4]]-data7[[#This Row],[Column6]])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BE8D9-1910-46AC-85FF-5444DC279780}">
  <dimension ref="A1:H19"/>
  <sheetViews>
    <sheetView workbookViewId="0">
      <selection activeCell="H5" sqref="H5"/>
    </sheetView>
  </sheetViews>
  <sheetFormatPr defaultRowHeight="15" x14ac:dyDescent="0.25"/>
  <cols>
    <col min="1" max="1" width="14.140625" bestFit="1" customWidth="1"/>
    <col min="2" max="3" width="11.140625" bestFit="1" customWidth="1"/>
    <col min="4" max="4" width="12" bestFit="1" customWidth="1"/>
    <col min="5" max="5" width="14.140625" customWidth="1"/>
    <col min="7" max="8" width="16.85546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9</v>
      </c>
      <c r="H1" t="s">
        <v>10</v>
      </c>
    </row>
    <row r="2" spans="1:8" x14ac:dyDescent="0.25">
      <c r="A2" s="1">
        <v>4.4999999999999999E-4</v>
      </c>
      <c r="B2" s="1">
        <v>0.42406460000000001</v>
      </c>
      <c r="C2">
        <v>1</v>
      </c>
      <c r="D2" s="1">
        <v>6.3905605789999997</v>
      </c>
      <c r="E2">
        <v>1.4841</v>
      </c>
      <c r="F2">
        <v>1.9781367000000001</v>
      </c>
      <c r="G2" s="1">
        <f>ABS(data1[[#This Row],[Column4]]-data1[[#This Row],[Column5]])</f>
        <v>4.906460579</v>
      </c>
      <c r="H2" s="1">
        <f>ABS(data1[[#This Row],[Column4]]-data1[[#This Row],[Column6]])</f>
        <v>4.4124238789999994</v>
      </c>
    </row>
    <row r="3" spans="1:8" x14ac:dyDescent="0.25">
      <c r="A3" s="1">
        <v>8.9999999999999998E-4</v>
      </c>
      <c r="B3" s="1">
        <v>0.42406460000000001</v>
      </c>
      <c r="C3">
        <v>1</v>
      </c>
      <c r="D3" s="1">
        <v>9.8357852690000005</v>
      </c>
      <c r="E3">
        <v>9.7195800000000006</v>
      </c>
      <c r="F3">
        <v>9.7308819999999994</v>
      </c>
      <c r="G3" s="1">
        <f>ABS(data1[[#This Row],[Column4]]-data1[[#This Row],[Column5]])</f>
        <v>0.11620526899999994</v>
      </c>
      <c r="H3" s="1">
        <f>ABS(data1[[#This Row],[Column4]]-data1[[#This Row],[Column6]])</f>
        <v>0.10490326900000113</v>
      </c>
    </row>
    <row r="4" spans="1:8" x14ac:dyDescent="0.25">
      <c r="A4" s="1">
        <v>1.3500000000000001E-3</v>
      </c>
      <c r="B4" s="1">
        <v>0.42406460000000001</v>
      </c>
      <c r="C4">
        <v>1</v>
      </c>
      <c r="D4" s="1">
        <v>9.9984542090000001</v>
      </c>
      <c r="E4">
        <v>9.9441799999999994</v>
      </c>
      <c r="F4">
        <v>9.9978985999999992</v>
      </c>
      <c r="G4" s="1">
        <f>ABS(data1[[#This Row],[Column4]]-data1[[#This Row],[Column5]])</f>
        <v>5.4274209000000795E-2</v>
      </c>
      <c r="H4" s="1">
        <f>ABS(data1[[#This Row],[Column4]]-data1[[#This Row],[Column6]])</f>
        <v>5.5560900000095614E-4</v>
      </c>
    </row>
    <row r="5" spans="1:8" x14ac:dyDescent="0.25">
      <c r="A5" s="1">
        <v>1.8E-3</v>
      </c>
      <c r="B5" s="1">
        <v>0.42406460000000001</v>
      </c>
      <c r="C5">
        <v>1</v>
      </c>
      <c r="D5" s="1">
        <v>9.9999971789999993</v>
      </c>
      <c r="E5">
        <v>9.9893900000000002</v>
      </c>
      <c r="F5">
        <v>9.9999856999999999</v>
      </c>
      <c r="G5" s="1">
        <f>ABS(data1[[#This Row],[Column4]]-data1[[#This Row],[Column5]])</f>
        <v>1.0607178999999078E-2</v>
      </c>
      <c r="H5" s="2">
        <f>ABS(data1[[#This Row],[Column4]]-data1[[#This Row],[Column6]])</f>
        <v>1.147899999942581E-5</v>
      </c>
    </row>
    <row r="6" spans="1:8" x14ac:dyDescent="0.25">
      <c r="A6" s="1">
        <v>2.2499999999999998E-3</v>
      </c>
      <c r="B6" s="1">
        <v>0.42406460000000001</v>
      </c>
      <c r="C6">
        <v>1</v>
      </c>
      <c r="D6" s="1">
        <v>9.9999999989999999</v>
      </c>
      <c r="E6">
        <v>9.9979800000000001</v>
      </c>
      <c r="F6">
        <v>9.9999999000000006</v>
      </c>
      <c r="G6" s="1">
        <f>ABS(data1[[#This Row],[Column4]]-data1[[#This Row],[Column5]])</f>
        <v>2.019998999999828E-3</v>
      </c>
      <c r="H6" s="2">
        <f>ABS(data1[[#This Row],[Column4]]-data1[[#This Row],[Column6]])</f>
        <v>9.8999999309512532E-8</v>
      </c>
    </row>
    <row r="7" spans="1:8" x14ac:dyDescent="0.25">
      <c r="A7" s="1">
        <v>2.7000000000000001E-3</v>
      </c>
      <c r="B7" s="1">
        <v>0.42406460000000001</v>
      </c>
      <c r="C7">
        <v>1</v>
      </c>
      <c r="D7" s="1">
        <v>9.9999999989999999</v>
      </c>
      <c r="E7">
        <v>9.9996200000000002</v>
      </c>
      <c r="F7">
        <v>10</v>
      </c>
      <c r="G7" s="1">
        <f>ABS(data1[[#This Row],[Column4]]-data1[[#This Row],[Column5]])</f>
        <v>3.7999899999974218E-4</v>
      </c>
      <c r="H7" s="2">
        <f>ABS(data1[[#This Row],[Column4]]-data1[[#This Row],[Column6]])</f>
        <v>1.000000082740371E-9</v>
      </c>
    </row>
    <row r="8" spans="1:8" x14ac:dyDescent="0.25">
      <c r="A8" s="1">
        <v>3.15E-3</v>
      </c>
      <c r="B8" s="1">
        <v>0.42406460000000001</v>
      </c>
      <c r="C8">
        <v>1</v>
      </c>
      <c r="D8" s="1">
        <v>9.9999999989999999</v>
      </c>
      <c r="E8">
        <v>9.9999300000000009</v>
      </c>
      <c r="F8">
        <v>10</v>
      </c>
      <c r="G8" s="1">
        <f>ABS(data1[[#This Row],[Column4]]-data1[[#This Row],[Column5]])</f>
        <v>6.9998999999043576E-5</v>
      </c>
      <c r="H8" s="2">
        <f>ABS(data1[[#This Row],[Column4]]-data1[[#This Row],[Column6]])</f>
        <v>1.000000082740371E-9</v>
      </c>
    </row>
    <row r="9" spans="1:8" x14ac:dyDescent="0.25">
      <c r="A9" s="1">
        <v>3.5999999999999999E-3</v>
      </c>
      <c r="B9" s="1">
        <v>0.42406460000000001</v>
      </c>
      <c r="C9">
        <v>1</v>
      </c>
      <c r="D9" s="1">
        <v>9.9999999989999999</v>
      </c>
      <c r="E9">
        <v>9.9999900000000004</v>
      </c>
      <c r="F9">
        <v>10</v>
      </c>
      <c r="G9" s="1">
        <f>ABS(data1[[#This Row],[Column4]]-data1[[#This Row],[Column5]])</f>
        <v>9.9989999995386825E-6</v>
      </c>
      <c r="H9" s="2">
        <f>ABS(data1[[#This Row],[Column4]]-data1[[#This Row],[Column6]])</f>
        <v>1.000000082740371E-9</v>
      </c>
    </row>
    <row r="10" spans="1:8" x14ac:dyDescent="0.25">
      <c r="A10" s="1">
        <v>4.0499999999999998E-3</v>
      </c>
      <c r="B10" s="1">
        <v>0.42406460000000001</v>
      </c>
      <c r="C10">
        <v>1</v>
      </c>
      <c r="D10" s="1">
        <v>9.9999999989999999</v>
      </c>
      <c r="E10">
        <v>10</v>
      </c>
      <c r="F10">
        <v>10</v>
      </c>
      <c r="G10" s="1">
        <f>ABS(data1[[#This Row],[Column4]]-data1[[#This Row],[Column5]])</f>
        <v>1.000000082740371E-9</v>
      </c>
      <c r="H10" s="2">
        <f>ABS(data1[[#This Row],[Column4]]-data1[[#This Row],[Column6]])</f>
        <v>1.000000082740371E-9</v>
      </c>
    </row>
    <row r="11" spans="1:8" x14ac:dyDescent="0.25">
      <c r="A11" s="1">
        <v>4.4999999999999997E-3</v>
      </c>
      <c r="B11" s="1">
        <v>0.42406460000000001</v>
      </c>
      <c r="C11">
        <v>1</v>
      </c>
      <c r="D11" s="1">
        <v>9.9999999989999999</v>
      </c>
      <c r="E11">
        <v>10</v>
      </c>
      <c r="F11">
        <v>10</v>
      </c>
      <c r="G11" s="1">
        <f>ABS(data1[[#This Row],[Column4]]-data1[[#This Row],[Column5]])</f>
        <v>1.000000082740371E-9</v>
      </c>
      <c r="H11" s="2">
        <f>ABS(data1[[#This Row],[Column4]]-data1[[#This Row],[Column6]])</f>
        <v>1.000000082740371E-9</v>
      </c>
    </row>
    <row r="12" spans="1:8" x14ac:dyDescent="0.25">
      <c r="A12" s="1">
        <v>4.9500000000000004E-3</v>
      </c>
      <c r="B12" s="1">
        <v>0.42406460000000001</v>
      </c>
      <c r="C12">
        <v>1</v>
      </c>
      <c r="D12" s="1">
        <v>9.9999999989999999</v>
      </c>
      <c r="E12">
        <v>10</v>
      </c>
      <c r="F12">
        <v>10</v>
      </c>
      <c r="G12" s="1">
        <f>ABS(data1[[#This Row],[Column4]]-data1[[#This Row],[Column5]])</f>
        <v>1.000000082740371E-9</v>
      </c>
      <c r="H12" s="2">
        <f>ABS(data1[[#This Row],[Column4]]-data1[[#This Row],[Column6]])</f>
        <v>1.000000082740371E-9</v>
      </c>
    </row>
    <row r="13" spans="1:8" x14ac:dyDescent="0.25">
      <c r="A13" s="1">
        <v>5.4000000000000003E-3</v>
      </c>
      <c r="B13" s="1">
        <v>0.42406460000000001</v>
      </c>
      <c r="C13">
        <v>1</v>
      </c>
      <c r="D13" s="1">
        <v>9.9999999989999999</v>
      </c>
      <c r="E13">
        <v>10</v>
      </c>
      <c r="F13">
        <v>10</v>
      </c>
      <c r="G13" s="1">
        <f>ABS(data1[[#This Row],[Column4]]-data1[[#This Row],[Column5]])</f>
        <v>1.000000082740371E-9</v>
      </c>
      <c r="H13" s="2">
        <f>ABS(data1[[#This Row],[Column4]]-data1[[#This Row],[Column6]])</f>
        <v>1.000000082740371E-9</v>
      </c>
    </row>
    <row r="14" spans="1:8" x14ac:dyDescent="0.25">
      <c r="A14" s="1">
        <v>5.8500000000000002E-3</v>
      </c>
      <c r="B14" s="1">
        <v>0.42406460000000001</v>
      </c>
      <c r="C14">
        <v>1</v>
      </c>
      <c r="D14" s="1">
        <v>9.9999999989999999</v>
      </c>
      <c r="E14">
        <v>10</v>
      </c>
      <c r="F14">
        <v>10</v>
      </c>
      <c r="G14" s="1">
        <f>ABS(data1[[#This Row],[Column4]]-data1[[#This Row],[Column5]])</f>
        <v>1.000000082740371E-9</v>
      </c>
      <c r="H14" s="2">
        <f>ABS(data1[[#This Row],[Column4]]-data1[[#This Row],[Column6]])</f>
        <v>1.000000082740371E-9</v>
      </c>
    </row>
    <row r="15" spans="1:8" x14ac:dyDescent="0.25">
      <c r="A15" s="1">
        <v>6.3E-3</v>
      </c>
      <c r="B15" s="1">
        <v>0.42406460000000001</v>
      </c>
      <c r="C15">
        <v>1</v>
      </c>
      <c r="D15" s="1">
        <v>9.9999999989999999</v>
      </c>
      <c r="E15">
        <v>10</v>
      </c>
      <c r="F15">
        <v>10</v>
      </c>
      <c r="G15" s="1">
        <f>ABS(data1[[#This Row],[Column4]]-data1[[#This Row],[Column5]])</f>
        <v>1.000000082740371E-9</v>
      </c>
      <c r="H15" s="2">
        <f>ABS(data1[[#This Row],[Column4]]-data1[[#This Row],[Column6]])</f>
        <v>1.000000082740371E-9</v>
      </c>
    </row>
    <row r="16" spans="1:8" x14ac:dyDescent="0.25">
      <c r="A16" s="1">
        <v>6.7499999999999999E-3</v>
      </c>
      <c r="B16" s="1">
        <v>0.42406460000000001</v>
      </c>
      <c r="C16">
        <v>1</v>
      </c>
      <c r="D16" s="1">
        <v>9.9999999989999999</v>
      </c>
      <c r="E16">
        <v>10</v>
      </c>
      <c r="F16">
        <v>10</v>
      </c>
      <c r="G16" s="1">
        <f>ABS(data1[[#This Row],[Column4]]-data1[[#This Row],[Column5]])</f>
        <v>1.000000082740371E-9</v>
      </c>
      <c r="H16" s="2">
        <f>ABS(data1[[#This Row],[Column4]]-data1[[#This Row],[Column6]])</f>
        <v>1.000000082740371E-9</v>
      </c>
    </row>
    <row r="17" spans="1:8" x14ac:dyDescent="0.25">
      <c r="A17" s="1">
        <v>7.1999999999999998E-3</v>
      </c>
      <c r="B17" s="1">
        <v>0.42406460000000001</v>
      </c>
      <c r="C17">
        <v>1</v>
      </c>
      <c r="D17" s="1">
        <v>9.9999999989999999</v>
      </c>
      <c r="E17">
        <v>10</v>
      </c>
      <c r="F17">
        <v>10</v>
      </c>
      <c r="G17" s="1">
        <f>ABS(data1[[#This Row],[Column4]]-data1[[#This Row],[Column5]])</f>
        <v>1.000000082740371E-9</v>
      </c>
      <c r="H17" s="2">
        <f>ABS(data1[[#This Row],[Column4]]-data1[[#This Row],[Column6]])</f>
        <v>1.000000082740371E-9</v>
      </c>
    </row>
    <row r="18" spans="1:8" x14ac:dyDescent="0.25">
      <c r="A18" s="1">
        <v>7.6499999999999997E-3</v>
      </c>
      <c r="B18" s="1">
        <v>0.42406460000000001</v>
      </c>
      <c r="C18">
        <v>1</v>
      </c>
      <c r="D18" s="1">
        <v>9.9999999989999999</v>
      </c>
      <c r="E18">
        <v>10</v>
      </c>
      <c r="F18">
        <v>10</v>
      </c>
      <c r="G18" s="1">
        <f>ABS(data1[[#This Row],[Column4]]-data1[[#This Row],[Column5]])</f>
        <v>1.000000082740371E-9</v>
      </c>
      <c r="H18" s="2">
        <f>ABS(data1[[#This Row],[Column4]]-data1[[#This Row],[Column6]])</f>
        <v>1.000000082740371E-9</v>
      </c>
    </row>
    <row r="19" spans="1:8" x14ac:dyDescent="0.25">
      <c r="A19" s="1">
        <v>8.0999999999999996E-3</v>
      </c>
      <c r="B19" s="1">
        <v>0.42406460000000001</v>
      </c>
      <c r="C19">
        <v>1</v>
      </c>
      <c r="D19" s="1">
        <v>9.9999999989999999</v>
      </c>
      <c r="E19">
        <v>10</v>
      </c>
      <c r="F19">
        <v>10</v>
      </c>
      <c r="G19" s="1">
        <f>ABS(data1[[#This Row],[Column4]]-data1[[#This Row],[Column5]])</f>
        <v>1.000000082740371E-9</v>
      </c>
      <c r="H19" s="2">
        <f>ABS(data1[[#This Row],[Column4]]-data1[[#This Row],[Column6]])</f>
        <v>1.000000082740371E-9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7D519-28A8-49AE-8633-12B76A93203F}">
  <dimension ref="A1:H19"/>
  <sheetViews>
    <sheetView workbookViewId="0">
      <selection activeCell="H5" sqref="H5"/>
    </sheetView>
  </sheetViews>
  <sheetFormatPr defaultRowHeight="15" x14ac:dyDescent="0.25"/>
  <cols>
    <col min="1" max="1" width="14.140625" bestFit="1" customWidth="1"/>
    <col min="2" max="3" width="11.140625" bestFit="1" customWidth="1"/>
    <col min="4" max="4" width="12.71093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">
        <v>4.4999999999999999E-4</v>
      </c>
      <c r="B2" s="1">
        <v>2.120323</v>
      </c>
      <c r="C2">
        <v>5</v>
      </c>
      <c r="D2" s="1">
        <v>-0.78380854600000005</v>
      </c>
      <c r="E2">
        <v>-0.79898000000000002</v>
      </c>
      <c r="F2">
        <v>-5.1983579000000004</v>
      </c>
      <c r="G2" s="1">
        <f>ABS(data2[[#This Row],[Column4]]-data2[[#This Row],[Column5]])</f>
        <v>1.5171453999999973E-2</v>
      </c>
      <c r="H2" s="1">
        <f>ABS(data2[[#This Row],[Column4]]-data2[[#This Row],[Column6]])</f>
        <v>4.414549354</v>
      </c>
    </row>
    <row r="3" spans="1:8" x14ac:dyDescent="0.25">
      <c r="A3" s="1">
        <v>8.9999999999999998E-4</v>
      </c>
      <c r="B3" s="1">
        <v>2.120323</v>
      </c>
      <c r="C3">
        <v>5</v>
      </c>
      <c r="D3" s="1">
        <v>5.4151824489999996</v>
      </c>
      <c r="E3">
        <v>8.3354199999999992</v>
      </c>
      <c r="F3">
        <v>-0.90867719999999996</v>
      </c>
      <c r="G3" s="1">
        <f>ABS(data2[[#This Row],[Column4]]-data2[[#This Row],[Column5]])</f>
        <v>2.9202375509999996</v>
      </c>
      <c r="H3" s="1">
        <f>ABS(data2[[#This Row],[Column4]]-data2[[#This Row],[Column6]])</f>
        <v>6.3238596489999992</v>
      </c>
    </row>
    <row r="4" spans="1:8" x14ac:dyDescent="0.25">
      <c r="A4" s="1">
        <v>1.3500000000000001E-3</v>
      </c>
      <c r="B4" s="1">
        <v>2.120323</v>
      </c>
      <c r="C4">
        <v>5</v>
      </c>
      <c r="D4" s="1">
        <v>8.5106713589999998</v>
      </c>
      <c r="E4">
        <v>9.3063099999999999</v>
      </c>
      <c r="F4">
        <v>6.6317354000000002</v>
      </c>
      <c r="G4" s="1">
        <f>ABS(data2[[#This Row],[Column4]]-data2[[#This Row],[Column5]])</f>
        <v>0.79563864100000004</v>
      </c>
      <c r="H4" s="1">
        <f>ABS(data2[[#This Row],[Column4]]-data2[[#This Row],[Column6]])</f>
        <v>1.8789359589999997</v>
      </c>
    </row>
    <row r="5" spans="1:8" x14ac:dyDescent="0.25">
      <c r="A5" s="1">
        <v>1.8E-3</v>
      </c>
      <c r="B5" s="1">
        <v>2.120323</v>
      </c>
      <c r="C5">
        <v>5</v>
      </c>
      <c r="D5" s="1">
        <v>9.6416273290000003</v>
      </c>
      <c r="E5">
        <v>9.7614999999999998</v>
      </c>
      <c r="F5">
        <v>9.8750990999999999</v>
      </c>
      <c r="G5" s="1">
        <f>ABS(data2[[#This Row],[Column4]]-data2[[#This Row],[Column5]])</f>
        <v>0.11987267099999954</v>
      </c>
      <c r="H5" s="1">
        <f>ABS(data2[[#This Row],[Column4]]-data2[[#This Row],[Column6]])</f>
        <v>0.23347177099999961</v>
      </c>
    </row>
    <row r="6" spans="1:8" x14ac:dyDescent="0.25">
      <c r="A6" s="1">
        <v>2.2499999999999998E-3</v>
      </c>
      <c r="B6" s="1">
        <v>2.120323</v>
      </c>
      <c r="C6">
        <v>5</v>
      </c>
      <c r="D6" s="1">
        <v>9.9368736290000008</v>
      </c>
      <c r="E6">
        <v>9.9237800000000007</v>
      </c>
      <c r="F6">
        <v>9.9962446000000007</v>
      </c>
      <c r="G6" s="1">
        <f>ABS(data2[[#This Row],[Column4]]-data2[[#This Row],[Column5]])</f>
        <v>1.3093629000000107E-2</v>
      </c>
      <c r="H6" s="1">
        <f>ABS(data2[[#This Row],[Column4]]-data2[[#This Row],[Column6]])</f>
        <v>5.9370970999999884E-2</v>
      </c>
    </row>
    <row r="7" spans="1:8" x14ac:dyDescent="0.25">
      <c r="A7" s="1">
        <v>2.7000000000000001E-3</v>
      </c>
      <c r="B7" s="1">
        <v>2.120323</v>
      </c>
      <c r="C7">
        <v>5</v>
      </c>
      <c r="D7" s="1">
        <v>9.9919257990000006</v>
      </c>
      <c r="E7">
        <v>9.9770099999999999</v>
      </c>
      <c r="F7">
        <v>9.9999113000000008</v>
      </c>
      <c r="G7" s="1">
        <f>ABS(data2[[#This Row],[Column4]]-data2[[#This Row],[Column5]])</f>
        <v>1.4915799000000618E-2</v>
      </c>
      <c r="H7" s="1">
        <f>ABS(data2[[#This Row],[Column4]]-data2[[#This Row],[Column6]])</f>
        <v>7.9855010000002835E-3</v>
      </c>
    </row>
    <row r="8" spans="1:8" x14ac:dyDescent="0.25">
      <c r="A8" s="1">
        <v>3.15E-3</v>
      </c>
      <c r="B8" s="1">
        <v>2.120323</v>
      </c>
      <c r="C8">
        <v>5</v>
      </c>
      <c r="D8" s="1">
        <v>9.9992543390000002</v>
      </c>
      <c r="E8">
        <v>9.9933800000000002</v>
      </c>
      <c r="F8">
        <v>9.9999982000000003</v>
      </c>
      <c r="G8" s="1">
        <f>ABS(data2[[#This Row],[Column4]]-data2[[#This Row],[Column5]])</f>
        <v>5.8743390000000062E-3</v>
      </c>
      <c r="H8" s="1">
        <f>ABS(data2[[#This Row],[Column4]]-data2[[#This Row],[Column6]])</f>
        <v>7.4386100000012334E-4</v>
      </c>
    </row>
    <row r="9" spans="1:8" x14ac:dyDescent="0.25">
      <c r="A9" s="1">
        <v>3.5999999999999999E-3</v>
      </c>
      <c r="B9" s="1">
        <v>2.120323</v>
      </c>
      <c r="C9">
        <v>5</v>
      </c>
      <c r="D9" s="1">
        <v>9.9999504790000007</v>
      </c>
      <c r="E9">
        <v>9.99817</v>
      </c>
      <c r="F9">
        <v>10</v>
      </c>
      <c r="G9" s="1">
        <f>ABS(data2[[#This Row],[Column4]]-data2[[#This Row],[Column5]])</f>
        <v>1.7804790000006676E-3</v>
      </c>
      <c r="H9" s="1">
        <f>ABS(data2[[#This Row],[Column4]]-data2[[#This Row],[Column6]])</f>
        <v>4.9520999999330684E-5</v>
      </c>
    </row>
    <row r="10" spans="1:8" x14ac:dyDescent="0.25">
      <c r="A10" s="1">
        <v>4.0499999999999998E-3</v>
      </c>
      <c r="B10" s="1">
        <v>2.120323</v>
      </c>
      <c r="C10">
        <v>5</v>
      </c>
      <c r="D10" s="1">
        <v>9.999997639</v>
      </c>
      <c r="E10">
        <v>9.9995100000000008</v>
      </c>
      <c r="F10">
        <v>10</v>
      </c>
      <c r="G10" s="1">
        <f>ABS(data2[[#This Row],[Column4]]-data2[[#This Row],[Column5]])</f>
        <v>4.8763899999926252E-4</v>
      </c>
      <c r="H10" s="1">
        <f>ABS(data2[[#This Row],[Column4]]-data2[[#This Row],[Column6]])</f>
        <v>2.3609999999507636E-6</v>
      </c>
    </row>
    <row r="11" spans="1:8" x14ac:dyDescent="0.25">
      <c r="A11" s="1">
        <v>4.4999999999999997E-3</v>
      </c>
      <c r="B11" s="1">
        <v>2.120323</v>
      </c>
      <c r="C11">
        <v>5</v>
      </c>
      <c r="D11" s="1">
        <v>9.9999999190000004</v>
      </c>
      <c r="E11">
        <v>9.9998699999999996</v>
      </c>
      <c r="F11">
        <v>10</v>
      </c>
      <c r="G11" s="1">
        <f>ABS(data2[[#This Row],[Column4]]-data2[[#This Row],[Column5]])</f>
        <v>1.2991900000081102E-4</v>
      </c>
      <c r="H11" s="1">
        <f>ABS(data2[[#This Row],[Column4]]-data2[[#This Row],[Column6]])</f>
        <v>8.0999999596542693E-8</v>
      </c>
    </row>
    <row r="12" spans="1:8" x14ac:dyDescent="0.25">
      <c r="A12" s="1">
        <v>4.9500000000000004E-3</v>
      </c>
      <c r="B12" s="1">
        <v>2.120323</v>
      </c>
      <c r="C12">
        <v>5</v>
      </c>
      <c r="D12" s="1">
        <v>9.9999999989999999</v>
      </c>
      <c r="E12">
        <v>9.9999699999999994</v>
      </c>
      <c r="F12">
        <v>10</v>
      </c>
      <c r="G12" s="1">
        <f>ABS(data2[[#This Row],[Column4]]-data2[[#This Row],[Column5]])</f>
        <v>2.9999000000557885E-5</v>
      </c>
      <c r="H12" s="1">
        <f>ABS(data2[[#This Row],[Column4]]-data2[[#This Row],[Column6]])</f>
        <v>1.000000082740371E-9</v>
      </c>
    </row>
    <row r="13" spans="1:8" x14ac:dyDescent="0.25">
      <c r="A13" s="1">
        <v>5.4000000000000003E-3</v>
      </c>
      <c r="B13" s="1">
        <v>2.120323</v>
      </c>
      <c r="C13">
        <v>5</v>
      </c>
      <c r="D13" s="1">
        <v>9.9999999989999999</v>
      </c>
      <c r="E13">
        <v>9.9999900000000004</v>
      </c>
      <c r="F13">
        <v>10</v>
      </c>
      <c r="G13" s="1">
        <f>ABS(data2[[#This Row],[Column4]]-data2[[#This Row],[Column5]])</f>
        <v>9.9989999995386825E-6</v>
      </c>
      <c r="H13" s="1">
        <f>ABS(data2[[#This Row],[Column4]]-data2[[#This Row],[Column6]])</f>
        <v>1.000000082740371E-9</v>
      </c>
    </row>
    <row r="14" spans="1:8" x14ac:dyDescent="0.25">
      <c r="A14" s="1">
        <v>5.8500000000000002E-3</v>
      </c>
      <c r="B14" s="1">
        <v>2.120323</v>
      </c>
      <c r="C14">
        <v>5</v>
      </c>
      <c r="D14" s="1">
        <v>9.9999999989999999</v>
      </c>
      <c r="E14">
        <v>10</v>
      </c>
      <c r="F14">
        <v>10</v>
      </c>
      <c r="G14" s="1">
        <f>ABS(data2[[#This Row],[Column4]]-data2[[#This Row],[Column5]])</f>
        <v>1.000000082740371E-9</v>
      </c>
      <c r="H14" s="1">
        <f>ABS(data2[[#This Row],[Column4]]-data2[[#This Row],[Column6]])</f>
        <v>1.000000082740371E-9</v>
      </c>
    </row>
    <row r="15" spans="1:8" x14ac:dyDescent="0.25">
      <c r="A15" s="1">
        <v>6.3E-3</v>
      </c>
      <c r="B15" s="1">
        <v>2.120323</v>
      </c>
      <c r="C15">
        <v>5</v>
      </c>
      <c r="D15" s="1">
        <v>9.9999999989999999</v>
      </c>
      <c r="E15">
        <v>10</v>
      </c>
      <c r="F15">
        <v>10</v>
      </c>
      <c r="G15" s="1">
        <f>ABS(data2[[#This Row],[Column4]]-data2[[#This Row],[Column5]])</f>
        <v>1.000000082740371E-9</v>
      </c>
      <c r="H15" s="1">
        <f>ABS(data2[[#This Row],[Column4]]-data2[[#This Row],[Column6]])</f>
        <v>1.000000082740371E-9</v>
      </c>
    </row>
    <row r="16" spans="1:8" x14ac:dyDescent="0.25">
      <c r="A16" s="1">
        <v>6.7499999999999999E-3</v>
      </c>
      <c r="B16" s="1">
        <v>2.120323</v>
      </c>
      <c r="C16">
        <v>5</v>
      </c>
      <c r="D16" s="1">
        <v>9.9999999989999999</v>
      </c>
      <c r="E16">
        <v>10</v>
      </c>
      <c r="F16">
        <v>10</v>
      </c>
      <c r="G16" s="1">
        <f>ABS(data2[[#This Row],[Column4]]-data2[[#This Row],[Column5]])</f>
        <v>1.000000082740371E-9</v>
      </c>
      <c r="H16" s="1">
        <f>ABS(data2[[#This Row],[Column4]]-data2[[#This Row],[Column6]])</f>
        <v>1.000000082740371E-9</v>
      </c>
    </row>
    <row r="17" spans="1:8" x14ac:dyDescent="0.25">
      <c r="A17" s="1">
        <v>7.1999999999999998E-3</v>
      </c>
      <c r="B17" s="1">
        <v>2.120323</v>
      </c>
      <c r="C17">
        <v>5</v>
      </c>
      <c r="D17" s="1">
        <v>9.9999999989999999</v>
      </c>
      <c r="E17">
        <v>10</v>
      </c>
      <c r="F17">
        <v>10</v>
      </c>
      <c r="G17" s="1">
        <f>ABS(data2[[#This Row],[Column4]]-data2[[#This Row],[Column5]])</f>
        <v>1.000000082740371E-9</v>
      </c>
      <c r="H17" s="1">
        <f>ABS(data2[[#This Row],[Column4]]-data2[[#This Row],[Column6]])</f>
        <v>1.000000082740371E-9</v>
      </c>
    </row>
    <row r="18" spans="1:8" x14ac:dyDescent="0.25">
      <c r="A18" s="1">
        <v>7.6499999999999997E-3</v>
      </c>
      <c r="B18" s="1">
        <v>2.120323</v>
      </c>
      <c r="C18">
        <v>5</v>
      </c>
      <c r="D18" s="1">
        <v>9.9999999989999999</v>
      </c>
      <c r="E18">
        <v>10</v>
      </c>
      <c r="F18">
        <v>10</v>
      </c>
      <c r="G18" s="1">
        <f>ABS(data2[[#This Row],[Column4]]-data2[[#This Row],[Column5]])</f>
        <v>1.000000082740371E-9</v>
      </c>
      <c r="H18" s="1">
        <f>ABS(data2[[#This Row],[Column4]]-data2[[#This Row],[Column6]])</f>
        <v>1.000000082740371E-9</v>
      </c>
    </row>
    <row r="19" spans="1:8" x14ac:dyDescent="0.25">
      <c r="A19" s="1">
        <v>8.0999999999999996E-3</v>
      </c>
      <c r="B19" s="1">
        <v>2.120323</v>
      </c>
      <c r="C19">
        <v>5</v>
      </c>
      <c r="D19" s="1">
        <v>9.9999999989999999</v>
      </c>
      <c r="E19">
        <v>10</v>
      </c>
      <c r="F19">
        <v>10</v>
      </c>
      <c r="G19" s="1">
        <f>ABS(data2[[#This Row],[Column4]]-data2[[#This Row],[Column5]])</f>
        <v>1.000000082740371E-9</v>
      </c>
      <c r="H19" s="1">
        <f>ABS(data2[[#This Row],[Column4]]-data2[[#This Row],[Column6]])</f>
        <v>1.000000082740371E-9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37CE5-A9AA-4115-835D-F728D18A8B65}">
  <dimension ref="A1:H19"/>
  <sheetViews>
    <sheetView workbookViewId="0">
      <selection activeCell="B7" sqref="B7"/>
    </sheetView>
  </sheetViews>
  <sheetFormatPr defaultRowHeight="15" x14ac:dyDescent="0.25"/>
  <cols>
    <col min="1" max="1" width="13.7109375" bestFit="1" customWidth="1"/>
    <col min="2" max="3" width="11.140625" bestFit="1" customWidth="1"/>
    <col min="4" max="4" width="12.71093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">
        <v>4.4999999999999999E-4</v>
      </c>
      <c r="B2" s="1">
        <v>4.2406459999999999</v>
      </c>
      <c r="C2">
        <v>10</v>
      </c>
      <c r="D2" s="1">
        <v>-3.4624978660000001</v>
      </c>
      <c r="E2">
        <v>-6.1333500000000001</v>
      </c>
      <c r="F2">
        <v>-6.6098150999999996</v>
      </c>
      <c r="G2" s="1">
        <f>ABS(data3[[#This Row],[Column4]]-data3[[#This Row],[Column5]])</f>
        <v>2.670852134</v>
      </c>
      <c r="H2" s="1">
        <f>ABS(data3[[#This Row],[Column4]]-data3[[#This Row],[Column6]])</f>
        <v>3.1473172339999995</v>
      </c>
    </row>
    <row r="3" spans="1:8" x14ac:dyDescent="0.25">
      <c r="A3" s="1">
        <v>8.9999999999999998E-4</v>
      </c>
      <c r="B3" s="1">
        <v>4.2406459999999999</v>
      </c>
      <c r="C3">
        <v>10</v>
      </c>
      <c r="D3" s="1">
        <v>2.2416538890000002</v>
      </c>
      <c r="E3">
        <v>-2.8606199999999999</v>
      </c>
      <c r="F3">
        <v>-3.5322790999999998</v>
      </c>
      <c r="G3" s="1">
        <f>ABS(data3[[#This Row],[Column4]]-data3[[#This Row],[Column5]])</f>
        <v>5.1022738890000001</v>
      </c>
      <c r="H3" s="1">
        <f>ABS(data3[[#This Row],[Column4]]-data3[[#This Row],[Column6]])</f>
        <v>5.7739329890000004</v>
      </c>
    </row>
    <row r="4" spans="1:8" x14ac:dyDescent="0.25">
      <c r="A4" s="1">
        <v>1.3500000000000001E-3</v>
      </c>
      <c r="B4" s="1">
        <v>4.2406459999999999</v>
      </c>
      <c r="C4">
        <v>10</v>
      </c>
      <c r="D4" s="1">
        <v>5.9374546490000002</v>
      </c>
      <c r="E4">
        <v>4.1277999999999997</v>
      </c>
      <c r="F4">
        <v>-0.67923129999999998</v>
      </c>
      <c r="G4" s="1">
        <f>ABS(data3[[#This Row],[Column4]]-data3[[#This Row],[Column5]])</f>
        <v>1.8096546490000005</v>
      </c>
      <c r="H4" s="1">
        <f>ABS(data3[[#This Row],[Column4]]-data3[[#This Row],[Column6]])</f>
        <v>6.6166859489999998</v>
      </c>
    </row>
    <row r="5" spans="1:8" x14ac:dyDescent="0.25">
      <c r="A5" s="1">
        <v>1.8E-3</v>
      </c>
      <c r="B5" s="1">
        <v>4.2406459999999999</v>
      </c>
      <c r="C5">
        <v>10</v>
      </c>
      <c r="D5" s="1">
        <v>8.1555694590000005</v>
      </c>
      <c r="E5">
        <v>7.6347899999999997</v>
      </c>
      <c r="F5">
        <v>5.5467711</v>
      </c>
      <c r="G5" s="1">
        <f>ABS(data3[[#This Row],[Column4]]-data3[[#This Row],[Column5]])</f>
        <v>0.52077945900000078</v>
      </c>
      <c r="H5" s="1">
        <f>ABS(data3[[#This Row],[Column4]]-data3[[#This Row],[Column6]])</f>
        <v>2.6087983590000006</v>
      </c>
    </row>
    <row r="6" spans="1:8" x14ac:dyDescent="0.25">
      <c r="A6" s="1">
        <v>2.2499999999999998E-3</v>
      </c>
      <c r="B6" s="1">
        <v>4.2406459999999999</v>
      </c>
      <c r="C6">
        <v>10</v>
      </c>
      <c r="D6" s="1">
        <v>9.2784584490000004</v>
      </c>
      <c r="E6">
        <v>9.2407699999999995</v>
      </c>
      <c r="F6">
        <v>9.6611420999999993</v>
      </c>
      <c r="G6" s="1">
        <f>ABS(data3[[#This Row],[Column4]]-data3[[#This Row],[Column5]])</f>
        <v>3.7688449000000901E-2</v>
      </c>
      <c r="H6" s="1">
        <f>ABS(data3[[#This Row],[Column4]]-data3[[#This Row],[Column6]])</f>
        <v>0.3826836509999989</v>
      </c>
    </row>
    <row r="7" spans="1:8" x14ac:dyDescent="0.25">
      <c r="A7" s="1">
        <v>2.7000000000000001E-3</v>
      </c>
      <c r="B7" s="1">
        <v>4.2406459999999999</v>
      </c>
      <c r="C7">
        <v>10</v>
      </c>
      <c r="D7" s="1">
        <v>9.7579211089999998</v>
      </c>
      <c r="E7">
        <v>9.7551500000000004</v>
      </c>
      <c r="F7">
        <v>9.9787347999999998</v>
      </c>
      <c r="G7" s="1">
        <f>ABS(data3[[#This Row],[Column4]]-data3[[#This Row],[Column5]])</f>
        <v>2.7711089999993277E-3</v>
      </c>
      <c r="H7" s="1">
        <f>ABS(data3[[#This Row],[Column4]]-data3[[#This Row],[Column6]])</f>
        <v>0.22081369100000003</v>
      </c>
    </row>
    <row r="8" spans="1:8" x14ac:dyDescent="0.25">
      <c r="A8" s="1">
        <v>3.15E-3</v>
      </c>
      <c r="B8" s="1">
        <v>4.2406459999999999</v>
      </c>
      <c r="C8">
        <v>10</v>
      </c>
      <c r="D8" s="1">
        <v>9.9305935489999992</v>
      </c>
      <c r="E8">
        <v>9.9198500000000003</v>
      </c>
      <c r="F8">
        <v>9.9989225000000008</v>
      </c>
      <c r="G8" s="1">
        <f>ABS(data3[[#This Row],[Column4]]-data3[[#This Row],[Column5]])</f>
        <v>1.0743548999998964E-2</v>
      </c>
      <c r="H8" s="1">
        <f>ABS(data3[[#This Row],[Column4]]-data3[[#This Row],[Column6]])</f>
        <v>6.8328951000001581E-2</v>
      </c>
    </row>
    <row r="9" spans="1:8" x14ac:dyDescent="0.25">
      <c r="A9" s="1">
        <v>3.5999999999999999E-3</v>
      </c>
      <c r="B9" s="1">
        <v>4.2406459999999999</v>
      </c>
      <c r="C9">
        <v>10</v>
      </c>
      <c r="D9" s="1">
        <v>9.9830409689999993</v>
      </c>
      <c r="E9">
        <v>9.9735600000000009</v>
      </c>
      <c r="F9">
        <v>9.9999541000000001</v>
      </c>
      <c r="G9" s="1">
        <f>ABS(data3[[#This Row],[Column4]]-data3[[#This Row],[Column5]])</f>
        <v>9.4809689999983959E-3</v>
      </c>
      <c r="H9" s="1">
        <f>ABS(data3[[#This Row],[Column4]]-data3[[#This Row],[Column6]])</f>
        <v>1.6913131000000803E-2</v>
      </c>
    </row>
    <row r="10" spans="1:8" x14ac:dyDescent="0.25">
      <c r="A10" s="1">
        <v>4.0499999999999998E-3</v>
      </c>
      <c r="B10" s="1">
        <v>4.2406459999999999</v>
      </c>
      <c r="C10">
        <v>10</v>
      </c>
      <c r="D10" s="1">
        <v>9.9964759890000003</v>
      </c>
      <c r="E10">
        <v>9.9913000000000007</v>
      </c>
      <c r="F10">
        <v>9.9999982999999997</v>
      </c>
      <c r="G10" s="1">
        <f>ABS(data3[[#This Row],[Column4]]-data3[[#This Row],[Column5]])</f>
        <v>5.1759889999996034E-3</v>
      </c>
      <c r="H10" s="1">
        <f>ABS(data3[[#This Row],[Column4]]-data3[[#This Row],[Column6]])</f>
        <v>3.5223109999993341E-3</v>
      </c>
    </row>
    <row r="11" spans="1:8" x14ac:dyDescent="0.25">
      <c r="A11" s="1">
        <v>4.4999999999999997E-3</v>
      </c>
      <c r="B11" s="1">
        <v>4.2406459999999999</v>
      </c>
      <c r="C11">
        <v>10</v>
      </c>
      <c r="D11" s="1">
        <v>9.999378299</v>
      </c>
      <c r="E11">
        <v>9.9971700000000006</v>
      </c>
      <c r="F11">
        <v>9.9999999000000006</v>
      </c>
      <c r="G11" s="1">
        <f>ABS(data3[[#This Row],[Column4]]-data3[[#This Row],[Column5]])</f>
        <v>2.208298999999414E-3</v>
      </c>
      <c r="H11" s="1">
        <f>ABS(data3[[#This Row],[Column4]]-data3[[#This Row],[Column6]])</f>
        <v>6.2160100000063778E-4</v>
      </c>
    </row>
    <row r="12" spans="1:8" x14ac:dyDescent="0.25">
      <c r="A12" s="1">
        <v>4.9500000000000004E-3</v>
      </c>
      <c r="B12" s="1">
        <v>4.2406459999999999</v>
      </c>
      <c r="C12">
        <v>10</v>
      </c>
      <c r="D12" s="1">
        <v>9.9999069990000002</v>
      </c>
      <c r="E12">
        <v>9.9991000000000003</v>
      </c>
      <c r="F12">
        <v>10</v>
      </c>
      <c r="G12" s="1">
        <f>ABS(data3[[#This Row],[Column4]]-data3[[#This Row],[Column5]])</f>
        <v>8.0699899999991942E-4</v>
      </c>
      <c r="H12" s="1">
        <f>ABS(data3[[#This Row],[Column4]]-data3[[#This Row],[Column6]])</f>
        <v>9.3000999999759415E-5</v>
      </c>
    </row>
    <row r="13" spans="1:8" x14ac:dyDescent="0.25">
      <c r="A13" s="1">
        <v>5.4000000000000003E-3</v>
      </c>
      <c r="B13" s="1">
        <v>4.2406459999999999</v>
      </c>
      <c r="C13">
        <v>10</v>
      </c>
      <c r="D13" s="1">
        <v>9.9999882190000005</v>
      </c>
      <c r="E13">
        <v>9.9997199999999999</v>
      </c>
      <c r="F13">
        <v>10</v>
      </c>
      <c r="G13" s="1">
        <f>ABS(data3[[#This Row],[Column4]]-data3[[#This Row],[Column5]])</f>
        <v>2.6821900000051357E-4</v>
      </c>
      <c r="H13" s="1">
        <f>ABS(data3[[#This Row],[Column4]]-data3[[#This Row],[Column6]])</f>
        <v>1.1780999999544406E-5</v>
      </c>
    </row>
    <row r="14" spans="1:8" x14ac:dyDescent="0.25">
      <c r="A14" s="1">
        <v>5.8500000000000002E-3</v>
      </c>
      <c r="B14" s="1">
        <v>4.2406459999999999</v>
      </c>
      <c r="C14">
        <v>10</v>
      </c>
      <c r="D14" s="1">
        <v>9.9999987390000005</v>
      </c>
      <c r="E14">
        <v>9.9999099999999999</v>
      </c>
      <c r="F14">
        <v>10</v>
      </c>
      <c r="G14" s="1">
        <f>ABS(data3[[#This Row],[Column4]]-data3[[#This Row],[Column5]])</f>
        <v>8.8739000000614965E-5</v>
      </c>
      <c r="H14" s="1">
        <f>ABS(data3[[#This Row],[Column4]]-data3[[#This Row],[Column6]])</f>
        <v>1.2609999995305543E-6</v>
      </c>
    </row>
    <row r="15" spans="1:8" x14ac:dyDescent="0.25">
      <c r="A15" s="1">
        <v>6.3E-3</v>
      </c>
      <c r="B15" s="1">
        <v>4.2406459999999999</v>
      </c>
      <c r="C15">
        <v>10</v>
      </c>
      <c r="D15" s="1">
        <v>9.9999998889999997</v>
      </c>
      <c r="E15">
        <v>9.9999699999999994</v>
      </c>
      <c r="F15">
        <v>10</v>
      </c>
      <c r="G15" s="1">
        <f>ABS(data3[[#This Row],[Column4]]-data3[[#This Row],[Column5]])</f>
        <v>2.9889000000338228E-5</v>
      </c>
      <c r="H15" s="1">
        <f>ABS(data3[[#This Row],[Column4]]-data3[[#This Row],[Column6]])</f>
        <v>1.1100000030239698E-7</v>
      </c>
    </row>
    <row r="16" spans="1:8" x14ac:dyDescent="0.25">
      <c r="A16" s="1">
        <v>6.7499999999999999E-3</v>
      </c>
      <c r="B16" s="1">
        <v>4.2406459999999999</v>
      </c>
      <c r="C16">
        <v>10</v>
      </c>
      <c r="D16" s="1">
        <v>9.9999999890000009</v>
      </c>
      <c r="E16">
        <v>9.9999900000000004</v>
      </c>
      <c r="F16">
        <v>10</v>
      </c>
      <c r="G16" s="1">
        <f>ABS(data3[[#This Row],[Column4]]-data3[[#This Row],[Column5]])</f>
        <v>9.9890000004876356E-6</v>
      </c>
      <c r="H16" s="1">
        <f>ABS(data3[[#This Row],[Column4]]-data3[[#This Row],[Column6]])</f>
        <v>1.0999999133787242E-8</v>
      </c>
    </row>
    <row r="17" spans="1:8" x14ac:dyDescent="0.25">
      <c r="A17" s="1">
        <v>7.1999999999999998E-3</v>
      </c>
      <c r="B17" s="1">
        <v>4.2406459999999999</v>
      </c>
      <c r="C17">
        <v>10</v>
      </c>
      <c r="D17" s="1">
        <v>9.9999999989999999</v>
      </c>
      <c r="E17">
        <v>10</v>
      </c>
      <c r="F17">
        <v>10</v>
      </c>
      <c r="G17" s="1">
        <f>ABS(data3[[#This Row],[Column4]]-data3[[#This Row],[Column5]])</f>
        <v>1.000000082740371E-9</v>
      </c>
      <c r="H17" s="1">
        <f>ABS(data3[[#This Row],[Column4]]-data3[[#This Row],[Column6]])</f>
        <v>1.000000082740371E-9</v>
      </c>
    </row>
    <row r="18" spans="1:8" x14ac:dyDescent="0.25">
      <c r="A18" s="1">
        <v>7.6499999999999997E-3</v>
      </c>
      <c r="B18" s="1">
        <v>4.2406459999999999</v>
      </c>
      <c r="C18">
        <v>10</v>
      </c>
      <c r="D18" s="1">
        <v>9.9999999989999999</v>
      </c>
      <c r="E18">
        <v>10</v>
      </c>
      <c r="F18">
        <v>10</v>
      </c>
      <c r="G18" s="1">
        <f>ABS(data3[[#This Row],[Column4]]-data3[[#This Row],[Column5]])</f>
        <v>1.000000082740371E-9</v>
      </c>
      <c r="H18" s="1">
        <f>ABS(data3[[#This Row],[Column4]]-data3[[#This Row],[Column6]])</f>
        <v>1.000000082740371E-9</v>
      </c>
    </row>
    <row r="19" spans="1:8" x14ac:dyDescent="0.25">
      <c r="A19" s="1">
        <v>8.0999999999999996E-3</v>
      </c>
      <c r="B19" s="1">
        <v>4.2406459999999999</v>
      </c>
      <c r="C19">
        <v>10</v>
      </c>
      <c r="D19" s="1">
        <v>9.9999999989999999</v>
      </c>
      <c r="E19">
        <v>10</v>
      </c>
      <c r="F19">
        <v>10</v>
      </c>
      <c r="G19" s="1">
        <f>ABS(data3[[#This Row],[Column4]]-data3[[#This Row],[Column5]])</f>
        <v>1.000000082740371E-9</v>
      </c>
      <c r="H19" s="1">
        <f>ABS(data3[[#This Row],[Column4]]-data3[[#This Row],[Column6]])</f>
        <v>1.000000082740371E-9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51-BB73-472B-A1E2-F918A3518AB2}">
  <dimension ref="A1:H19"/>
  <sheetViews>
    <sheetView workbookViewId="0">
      <selection activeCell="H17" sqref="H17"/>
    </sheetView>
  </sheetViews>
  <sheetFormatPr defaultRowHeight="15" x14ac:dyDescent="0.25"/>
  <cols>
    <col min="1" max="1" width="13.7109375" bestFit="1" customWidth="1"/>
    <col min="2" max="3" width="11.140625" bestFit="1" customWidth="1"/>
    <col min="4" max="4" width="12.71093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">
        <v>4.4999999999999999E-4</v>
      </c>
      <c r="B2" s="1">
        <v>10.601615000000001</v>
      </c>
      <c r="C2">
        <v>25</v>
      </c>
      <c r="D2" s="1">
        <v>-5.8574407060000002</v>
      </c>
      <c r="E2">
        <v>-8.1899899999999999</v>
      </c>
      <c r="F2">
        <v>-7.7815219999999998</v>
      </c>
      <c r="G2" s="1">
        <f>ABS(data4[[#This Row],[Column4]]-data4[[#This Row],[Column5]])</f>
        <v>2.3325492939999997</v>
      </c>
      <c r="H2" s="1">
        <f>ABS(data4[[#This Row],[Column4]]-data4[[#This Row],[Column6]])</f>
        <v>1.9240812939999996</v>
      </c>
    </row>
    <row r="3" spans="1:8" x14ac:dyDescent="0.25">
      <c r="A3" s="1">
        <v>8.9999999999999998E-4</v>
      </c>
      <c r="B3" s="1">
        <v>10.601615000000001</v>
      </c>
      <c r="C3">
        <v>25</v>
      </c>
      <c r="D3" s="1">
        <v>-1.746347069</v>
      </c>
      <c r="E3">
        <v>-6.4021299999999997</v>
      </c>
      <c r="F3">
        <v>-5.6196390999999997</v>
      </c>
      <c r="G3" s="1">
        <f>ABS(data4[[#This Row],[Column4]]-data4[[#This Row],[Column5]])</f>
        <v>4.6557829309999992</v>
      </c>
      <c r="H3" s="1">
        <f>ABS(data4[[#This Row],[Column4]]-data4[[#This Row],[Column6]])</f>
        <v>3.8732920309999996</v>
      </c>
    </row>
    <row r="4" spans="1:8" x14ac:dyDescent="0.25">
      <c r="A4" s="1">
        <v>1.3500000000000001E-3</v>
      </c>
      <c r="B4" s="1">
        <v>10.601615000000001</v>
      </c>
      <c r="C4">
        <v>25</v>
      </c>
      <c r="D4" s="1">
        <v>1.773165589</v>
      </c>
      <c r="E4">
        <v>-4.6591199999999997</v>
      </c>
      <c r="F4">
        <v>-3.5549759000000001</v>
      </c>
      <c r="G4" s="1">
        <f>ABS(data4[[#This Row],[Column4]]-data4[[#This Row],[Column5]])</f>
        <v>6.4322855889999992</v>
      </c>
      <c r="H4" s="1">
        <f>ABS(data4[[#This Row],[Column4]]-data4[[#This Row],[Column6]])</f>
        <v>5.3281414890000001</v>
      </c>
    </row>
    <row r="5" spans="1:8" x14ac:dyDescent="0.25">
      <c r="A5" s="1">
        <v>1.8E-3</v>
      </c>
      <c r="B5" s="1">
        <v>10.601615000000001</v>
      </c>
      <c r="C5">
        <v>25</v>
      </c>
      <c r="D5" s="1">
        <v>4.3969123589999999</v>
      </c>
      <c r="E5">
        <v>-2.9837199999999999</v>
      </c>
      <c r="F5">
        <v>-1.5969546999999999</v>
      </c>
      <c r="G5" s="1">
        <f>ABS(data4[[#This Row],[Column4]]-data4[[#This Row],[Column5]])</f>
        <v>7.3806323589999998</v>
      </c>
      <c r="H5" s="1">
        <f>ABS(data4[[#This Row],[Column4]]-data4[[#This Row],[Column6]])</f>
        <v>5.9938670589999994</v>
      </c>
    </row>
    <row r="6" spans="1:8" x14ac:dyDescent="0.25">
      <c r="A6" s="1">
        <v>2.2499999999999998E-3</v>
      </c>
      <c r="B6" s="1">
        <v>10.601615000000001</v>
      </c>
      <c r="C6">
        <v>25</v>
      </c>
      <c r="D6" s="1">
        <v>6.3905605789999997</v>
      </c>
      <c r="E6">
        <v>-1.39507</v>
      </c>
      <c r="F6">
        <v>1.4701963</v>
      </c>
      <c r="G6" s="1">
        <f>ABS(data4[[#This Row],[Column4]]-data4[[#This Row],[Column5]])</f>
        <v>7.7856305789999993</v>
      </c>
      <c r="H6" s="1">
        <f>ABS(data4[[#This Row],[Column4]]-data4[[#This Row],[Column6]])</f>
        <v>4.9203642789999993</v>
      </c>
    </row>
    <row r="7" spans="1:8" x14ac:dyDescent="0.25">
      <c r="A7" s="1">
        <v>2.7000000000000001E-3</v>
      </c>
      <c r="B7" s="1">
        <v>10.601615000000001</v>
      </c>
      <c r="C7">
        <v>25</v>
      </c>
      <c r="D7" s="1">
        <v>7.8049082590000003</v>
      </c>
      <c r="E7">
        <v>1.9560200000000001</v>
      </c>
      <c r="F7">
        <v>6.5445263999999996</v>
      </c>
      <c r="G7" s="1">
        <f>ABS(data4[[#This Row],[Column4]]-data4[[#This Row],[Column5]])</f>
        <v>5.8488882590000006</v>
      </c>
      <c r="H7" s="1">
        <f>ABS(data4[[#This Row],[Column4]]-data4[[#This Row],[Column6]])</f>
        <v>1.2603818590000007</v>
      </c>
    </row>
    <row r="8" spans="1:8" x14ac:dyDescent="0.25">
      <c r="A8" s="1">
        <v>3.15E-3</v>
      </c>
      <c r="B8" s="1">
        <v>10.601615000000001</v>
      </c>
      <c r="C8">
        <v>25</v>
      </c>
      <c r="D8" s="1">
        <v>8.7417030590000007</v>
      </c>
      <c r="E8">
        <v>4.6411100000000003</v>
      </c>
      <c r="F8">
        <v>9.2507221000000008</v>
      </c>
      <c r="G8" s="1">
        <f>ABS(data4[[#This Row],[Column4]]-data4[[#This Row],[Column5]])</f>
        <v>4.1005930590000004</v>
      </c>
      <c r="H8" s="1">
        <f>ABS(data4[[#This Row],[Column4]]-data4[[#This Row],[Column6]])</f>
        <v>0.50901904100000017</v>
      </c>
    </row>
    <row r="9" spans="1:8" x14ac:dyDescent="0.25">
      <c r="A9" s="1">
        <v>3.5999999999999999E-3</v>
      </c>
      <c r="B9" s="1">
        <v>10.601615000000001</v>
      </c>
      <c r="C9">
        <v>25</v>
      </c>
      <c r="D9" s="1">
        <v>9.3210155889999999</v>
      </c>
      <c r="E9">
        <v>7.3193799999999998</v>
      </c>
      <c r="F9">
        <v>9.8730156999999998</v>
      </c>
      <c r="G9" s="1">
        <f>ABS(data4[[#This Row],[Column4]]-data4[[#This Row],[Column5]])</f>
        <v>2.0016355890000002</v>
      </c>
      <c r="H9" s="1">
        <f>ABS(data4[[#This Row],[Column4]]-data4[[#This Row],[Column6]])</f>
        <v>0.5520001109999999</v>
      </c>
    </row>
    <row r="10" spans="1:8" x14ac:dyDescent="0.25">
      <c r="A10" s="1">
        <v>4.0499999999999998E-3</v>
      </c>
      <c r="B10" s="1">
        <v>10.601615000000001</v>
      </c>
      <c r="C10">
        <v>25</v>
      </c>
      <c r="D10" s="1">
        <v>9.6554884990000005</v>
      </c>
      <c r="E10">
        <v>8.6928800000000006</v>
      </c>
      <c r="F10">
        <v>9.9819869000000008</v>
      </c>
      <c r="G10" s="1">
        <f>ABS(data4[[#This Row],[Column4]]-data4[[#This Row],[Column5]])</f>
        <v>0.9626084989999999</v>
      </c>
      <c r="H10" s="1">
        <f>ABS(data4[[#This Row],[Column4]]-data4[[#This Row],[Column6]])</f>
        <v>0.32649840100000027</v>
      </c>
    </row>
    <row r="11" spans="1:8" x14ac:dyDescent="0.25">
      <c r="A11" s="1">
        <v>4.4999999999999997E-3</v>
      </c>
      <c r="B11" s="1">
        <v>10.601615000000001</v>
      </c>
      <c r="C11">
        <v>25</v>
      </c>
      <c r="D11" s="1">
        <v>9.8357852690000005</v>
      </c>
      <c r="E11">
        <v>9.3814499999999992</v>
      </c>
      <c r="F11">
        <v>9.9978183000000005</v>
      </c>
      <c r="G11" s="1">
        <f>ABS(data4[[#This Row],[Column4]]-data4[[#This Row],[Column5]])</f>
        <v>0.45433526900000132</v>
      </c>
      <c r="H11" s="1">
        <f>ABS(data4[[#This Row],[Column4]]-data4[[#This Row],[Column6]])</f>
        <v>0.16203303099999999</v>
      </c>
    </row>
    <row r="12" spans="1:8" x14ac:dyDescent="0.25">
      <c r="A12" s="1">
        <v>4.9500000000000004E-3</v>
      </c>
      <c r="B12" s="1">
        <v>10.601615000000001</v>
      </c>
      <c r="C12">
        <v>25</v>
      </c>
      <c r="D12" s="1">
        <v>9.9265240989999999</v>
      </c>
      <c r="E12">
        <v>9.7176500000000008</v>
      </c>
      <c r="F12">
        <v>9.9997711000000002</v>
      </c>
      <c r="G12" s="1">
        <f>ABS(data4[[#This Row],[Column4]]-data4[[#This Row],[Column5]])</f>
        <v>0.20887409899999909</v>
      </c>
      <c r="H12" s="1">
        <f>ABS(data4[[#This Row],[Column4]]-data4[[#This Row],[Column6]])</f>
        <v>7.3247001000000367E-2</v>
      </c>
    </row>
    <row r="13" spans="1:8" x14ac:dyDescent="0.25">
      <c r="A13" s="1">
        <v>5.4000000000000003E-3</v>
      </c>
      <c r="B13" s="1">
        <v>10.601615000000001</v>
      </c>
      <c r="C13">
        <v>25</v>
      </c>
      <c r="D13" s="1">
        <v>9.9691600489999992</v>
      </c>
      <c r="E13">
        <v>9.8759099999999993</v>
      </c>
      <c r="F13">
        <v>9.9999789000000003</v>
      </c>
      <c r="G13" s="1">
        <f>ABS(data4[[#This Row],[Column4]]-data4[[#This Row],[Column5]])</f>
        <v>9.325004899999989E-2</v>
      </c>
      <c r="H13" s="1">
        <f>ABS(data4[[#This Row],[Column4]]-data4[[#This Row],[Column6]])</f>
        <v>3.0818851000001146E-2</v>
      </c>
    </row>
    <row r="14" spans="1:8" x14ac:dyDescent="0.25">
      <c r="A14" s="1">
        <v>5.8500000000000002E-3</v>
      </c>
      <c r="B14" s="1">
        <v>10.601615000000001</v>
      </c>
      <c r="C14">
        <v>25</v>
      </c>
      <c r="D14" s="1">
        <v>9.9878640690000005</v>
      </c>
      <c r="E14">
        <v>9.9474199999999993</v>
      </c>
      <c r="F14">
        <v>9.9999982999999997</v>
      </c>
      <c r="G14" s="1">
        <f>ABS(data4[[#This Row],[Column4]]-data4[[#This Row],[Column5]])</f>
        <v>4.0444069000001193E-2</v>
      </c>
      <c r="H14" s="1">
        <f>ABS(data4[[#This Row],[Column4]]-data4[[#This Row],[Column6]])</f>
        <v>1.2134230999999218E-2</v>
      </c>
    </row>
    <row r="15" spans="1:8" x14ac:dyDescent="0.25">
      <c r="A15" s="1">
        <v>6.3E-3</v>
      </c>
      <c r="B15" s="1">
        <v>10.601615000000001</v>
      </c>
      <c r="C15">
        <v>25</v>
      </c>
      <c r="D15" s="1">
        <v>9.995524799</v>
      </c>
      <c r="E15">
        <v>9.9784600000000001</v>
      </c>
      <c r="F15">
        <v>9.9999999000000006</v>
      </c>
      <c r="G15" s="1">
        <f>ABS(data4[[#This Row],[Column4]]-data4[[#This Row],[Column5]])</f>
        <v>1.7064798999999908E-2</v>
      </c>
      <c r="H15" s="1">
        <f>ABS(data4[[#This Row],[Column4]]-data4[[#This Row],[Column6]])</f>
        <v>4.475101000000592E-3</v>
      </c>
    </row>
    <row r="16" spans="1:8" x14ac:dyDescent="0.25">
      <c r="A16" s="1">
        <v>6.7499999999999999E-3</v>
      </c>
      <c r="B16" s="1">
        <v>10.601615000000001</v>
      </c>
      <c r="C16">
        <v>25</v>
      </c>
      <c r="D16" s="1">
        <v>9.9984542090000001</v>
      </c>
      <c r="E16">
        <v>9.99146</v>
      </c>
      <c r="F16">
        <v>10</v>
      </c>
      <c r="G16" s="1">
        <f>ABS(data4[[#This Row],[Column4]]-data4[[#This Row],[Column5]])</f>
        <v>6.99420900000014E-3</v>
      </c>
      <c r="H16" s="1">
        <f>ABS(data4[[#This Row],[Column4]]-data4[[#This Row],[Column6]])</f>
        <v>1.545790999999852E-3</v>
      </c>
    </row>
    <row r="17" spans="1:8" x14ac:dyDescent="0.25">
      <c r="A17" s="1">
        <v>7.1999999999999998E-3</v>
      </c>
      <c r="B17" s="1">
        <v>10.601615000000001</v>
      </c>
      <c r="C17">
        <v>25</v>
      </c>
      <c r="D17" s="1">
        <v>9.9995000390000008</v>
      </c>
      <c r="E17">
        <v>9.9967500000000005</v>
      </c>
      <c r="F17">
        <v>10</v>
      </c>
      <c r="G17" s="1">
        <f>ABS(data4[[#This Row],[Column4]]-data4[[#This Row],[Column5]])</f>
        <v>2.7500390000003705E-3</v>
      </c>
      <c r="H17" s="1">
        <f>ABS(data4[[#This Row],[Column4]]-data4[[#This Row],[Column6]])</f>
        <v>4.9996099999916055E-4</v>
      </c>
    </row>
    <row r="18" spans="1:8" x14ac:dyDescent="0.25">
      <c r="A18" s="1">
        <v>7.6499999999999997E-3</v>
      </c>
      <c r="B18" s="1">
        <v>10.601615000000001</v>
      </c>
      <c r="C18">
        <v>25</v>
      </c>
      <c r="D18" s="1">
        <v>9.9998486389999997</v>
      </c>
      <c r="E18">
        <v>9.99892</v>
      </c>
      <c r="F18">
        <v>10</v>
      </c>
      <c r="G18" s="1">
        <f>ABS(data4[[#This Row],[Column4]]-data4[[#This Row],[Column5]])</f>
        <v>9.286389999996203E-4</v>
      </c>
      <c r="H18" s="1">
        <f>ABS(data4[[#This Row],[Column4]]-data4[[#This Row],[Column6]])</f>
        <v>1.5136100000034958E-4</v>
      </c>
    </row>
    <row r="19" spans="1:8" x14ac:dyDescent="0.25">
      <c r="A19" s="1">
        <v>8.0999999999999996E-3</v>
      </c>
      <c r="B19" s="1">
        <v>10.601615000000001</v>
      </c>
      <c r="C19">
        <v>25</v>
      </c>
      <c r="D19" s="1">
        <v>9.9999571189999994</v>
      </c>
      <c r="E19">
        <v>10</v>
      </c>
      <c r="F19">
        <v>10</v>
      </c>
      <c r="G19" s="1">
        <f>ABS(data4[[#This Row],[Column4]]-data4[[#This Row],[Column5]])</f>
        <v>4.2881000000605241E-5</v>
      </c>
      <c r="H19" s="1">
        <f>ABS(data4[[#This Row],[Column4]]-data4[[#This Row],[Column6]])</f>
        <v>4.2881000000605241E-5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BE9A0-DCAB-45A9-BB32-6D997936A4BB}">
  <dimension ref="A1:H19"/>
  <sheetViews>
    <sheetView workbookViewId="0">
      <selection activeCell="H17" sqref="H17"/>
    </sheetView>
  </sheetViews>
  <sheetFormatPr defaultRowHeight="15" x14ac:dyDescent="0.25"/>
  <cols>
    <col min="1" max="1" width="13.7109375" bestFit="1" customWidth="1"/>
    <col min="2" max="3" width="11.140625" bestFit="1" customWidth="1"/>
    <col min="4" max="4" width="12.71093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">
        <v>4.4999999999999999E-4</v>
      </c>
      <c r="B2" s="1">
        <v>21.203230000000001</v>
      </c>
      <c r="C2">
        <v>50</v>
      </c>
      <c r="D2" s="1">
        <v>-7.0689066670000003</v>
      </c>
      <c r="E2">
        <v>-8.4372399999999992</v>
      </c>
      <c r="F2">
        <v>-8.0399022000000002</v>
      </c>
      <c r="G2" s="1">
        <f>ABS(data5[[#This Row],[Column4]]-data5[[#This Row],[Column5]])</f>
        <v>1.3683333329999989</v>
      </c>
      <c r="H2" s="1">
        <f>ABS(data5[[#This Row],[Column4]]-data5[[#This Row],[Column6]])</f>
        <v>0.97099553299999997</v>
      </c>
    </row>
    <row r="3" spans="1:8" x14ac:dyDescent="0.25">
      <c r="A3" s="1">
        <v>8.9999999999999998E-4</v>
      </c>
      <c r="B3" s="1">
        <v>21.203230000000001</v>
      </c>
      <c r="C3">
        <v>50</v>
      </c>
      <c r="D3" s="1">
        <v>-4.148969954</v>
      </c>
      <c r="E3">
        <v>-6.8770499999999997</v>
      </c>
      <c r="F3">
        <v>-6.0780759</v>
      </c>
      <c r="G3" s="1">
        <f>ABS(data5[[#This Row],[Column4]]-data5[[#This Row],[Column5]])</f>
        <v>2.7280800459999996</v>
      </c>
      <c r="H3" s="1">
        <f>ABS(data5[[#This Row],[Column4]]-data5[[#This Row],[Column6]])</f>
        <v>1.929105946</v>
      </c>
    </row>
    <row r="4" spans="1:8" x14ac:dyDescent="0.25">
      <c r="A4" s="1">
        <v>1.3500000000000001E-3</v>
      </c>
      <c r="B4" s="1">
        <v>21.203230000000001</v>
      </c>
      <c r="C4">
        <v>50</v>
      </c>
      <c r="D4" s="1">
        <v>-1.251219243</v>
      </c>
      <c r="E4">
        <v>-5.3220200000000002</v>
      </c>
      <c r="F4">
        <v>-4.1125505999999996</v>
      </c>
      <c r="G4" s="1">
        <f>ABS(data5[[#This Row],[Column4]]-data5[[#This Row],[Column5]])</f>
        <v>4.0708007570000007</v>
      </c>
      <c r="H4" s="1">
        <f>ABS(data5[[#This Row],[Column4]]-data5[[#This Row],[Column6]])</f>
        <v>2.8613313569999996</v>
      </c>
    </row>
    <row r="5" spans="1:8" x14ac:dyDescent="0.25">
      <c r="A5" s="1">
        <v>1.8E-3</v>
      </c>
      <c r="B5" s="1">
        <v>21.203230000000001</v>
      </c>
      <c r="C5">
        <v>50</v>
      </c>
      <c r="D5" s="1">
        <v>1.2604322489999999</v>
      </c>
      <c r="E5">
        <v>-3.7747799999999998</v>
      </c>
      <c r="F5">
        <v>-2.1409810999999999</v>
      </c>
      <c r="G5" s="1">
        <f>ABS(data5[[#This Row],[Column4]]-data5[[#This Row],[Column5]])</f>
        <v>5.0352122489999998</v>
      </c>
      <c r="H5" s="1">
        <f>ABS(data5[[#This Row],[Column4]]-data5[[#This Row],[Column6]])</f>
        <v>3.4014133489999998</v>
      </c>
    </row>
    <row r="6" spans="1:8" x14ac:dyDescent="0.25">
      <c r="A6" s="1">
        <v>2.2499999999999998E-3</v>
      </c>
      <c r="B6" s="1">
        <v>21.203230000000001</v>
      </c>
      <c r="C6">
        <v>50</v>
      </c>
      <c r="D6" s="1">
        <v>3.2569697889999998</v>
      </c>
      <c r="E6">
        <v>-2.2379899999999999</v>
      </c>
      <c r="F6">
        <v>-0.1607036</v>
      </c>
      <c r="G6" s="1">
        <f>ABS(data5[[#This Row],[Column4]]-data5[[#This Row],[Column5]])</f>
        <v>5.4949597889999993</v>
      </c>
      <c r="H6" s="1">
        <f>ABS(data5[[#This Row],[Column4]]-data5[[#This Row],[Column6]])</f>
        <v>3.417673389</v>
      </c>
    </row>
    <row r="7" spans="1:8" x14ac:dyDescent="0.25">
      <c r="A7" s="1">
        <v>2.7000000000000001E-3</v>
      </c>
      <c r="B7" s="1">
        <v>21.203230000000001</v>
      </c>
      <c r="C7">
        <v>50</v>
      </c>
      <c r="D7" s="1">
        <v>4.9377737890000004</v>
      </c>
      <c r="E7">
        <v>-0.71435000000000004</v>
      </c>
      <c r="F7">
        <v>2.1767365000000001</v>
      </c>
      <c r="G7" s="1">
        <f>ABS(data5[[#This Row],[Column4]]-data5[[#This Row],[Column5]])</f>
        <v>5.6521237890000009</v>
      </c>
      <c r="H7" s="1">
        <f>ABS(data5[[#This Row],[Column4]]-data5[[#This Row],[Column6]])</f>
        <v>2.7610372890000003</v>
      </c>
    </row>
    <row r="8" spans="1:8" x14ac:dyDescent="0.25">
      <c r="A8" s="1">
        <v>3.15E-3</v>
      </c>
      <c r="B8" s="1">
        <v>21.203230000000001</v>
      </c>
      <c r="C8">
        <v>50</v>
      </c>
      <c r="D8" s="1">
        <v>6.3048871489999998</v>
      </c>
      <c r="E8">
        <v>1.66543</v>
      </c>
      <c r="F8">
        <v>5.5119103999999997</v>
      </c>
      <c r="G8" s="1">
        <f>ABS(data5[[#This Row],[Column4]]-data5[[#This Row],[Column5]])</f>
        <v>4.6394571490000001</v>
      </c>
      <c r="H8" s="1">
        <f>ABS(data5[[#This Row],[Column4]]-data5[[#This Row],[Column6]])</f>
        <v>0.79297674900000015</v>
      </c>
    </row>
    <row r="9" spans="1:8" x14ac:dyDescent="0.25">
      <c r="A9" s="1">
        <v>3.5999999999999999E-3</v>
      </c>
      <c r="B9" s="1">
        <v>21.203230000000001</v>
      </c>
      <c r="C9">
        <v>50</v>
      </c>
      <c r="D9" s="1">
        <v>7.3792223689999998</v>
      </c>
      <c r="E9">
        <v>2.56535</v>
      </c>
      <c r="F9">
        <v>7.8419767</v>
      </c>
      <c r="G9" s="1">
        <f>ABS(data5[[#This Row],[Column4]]-data5[[#This Row],[Column5]])</f>
        <v>4.8138723690000003</v>
      </c>
      <c r="H9" s="1">
        <f>ABS(data5[[#This Row],[Column4]]-data5[[#This Row],[Column6]])</f>
        <v>0.46275433100000019</v>
      </c>
    </row>
    <row r="10" spans="1:8" x14ac:dyDescent="0.25">
      <c r="A10" s="1">
        <v>4.0499999999999998E-3</v>
      </c>
      <c r="B10" s="1">
        <v>21.203230000000001</v>
      </c>
      <c r="C10">
        <v>50</v>
      </c>
      <c r="D10" s="1">
        <v>8.1949081590000006</v>
      </c>
      <c r="E10">
        <v>4.4925600000000001</v>
      </c>
      <c r="F10">
        <v>9.1300194000000001</v>
      </c>
      <c r="G10" s="1">
        <f>ABS(data5[[#This Row],[Column4]]-data5[[#This Row],[Column5]])</f>
        <v>3.7023481590000005</v>
      </c>
      <c r="H10" s="1">
        <f>ABS(data5[[#This Row],[Column4]]-data5[[#This Row],[Column6]])</f>
        <v>0.93511124099999954</v>
      </c>
    </row>
    <row r="11" spans="1:8" x14ac:dyDescent="0.25">
      <c r="A11" s="1">
        <v>4.4999999999999997E-3</v>
      </c>
      <c r="B11" s="1">
        <v>21.203230000000001</v>
      </c>
      <c r="C11">
        <v>50</v>
      </c>
      <c r="D11" s="1">
        <v>8.7932560090000003</v>
      </c>
      <c r="E11">
        <v>6.0676600000000001</v>
      </c>
      <c r="F11">
        <v>9.7030785000000002</v>
      </c>
      <c r="G11" s="1">
        <f>ABS(data5[[#This Row],[Column4]]-data5[[#This Row],[Column5]])</f>
        <v>2.7255960090000002</v>
      </c>
      <c r="H11" s="1">
        <f>ABS(data5[[#This Row],[Column4]]-data5[[#This Row],[Column6]])</f>
        <v>0.9098224909999999</v>
      </c>
    </row>
    <row r="12" spans="1:8" x14ac:dyDescent="0.25">
      <c r="A12" s="1">
        <v>4.9500000000000004E-3</v>
      </c>
      <c r="B12" s="1">
        <v>21.203230000000001</v>
      </c>
      <c r="C12">
        <v>50</v>
      </c>
      <c r="D12" s="1">
        <v>9.2173208689999999</v>
      </c>
      <c r="E12">
        <v>7.2965099999999996</v>
      </c>
      <c r="F12">
        <v>9.9129526000000006</v>
      </c>
      <c r="G12" s="1">
        <f>ABS(data5[[#This Row],[Column4]]-data5[[#This Row],[Column5]])</f>
        <v>1.9208108690000003</v>
      </c>
      <c r="H12" s="1">
        <f>ABS(data5[[#This Row],[Column4]]-data5[[#This Row],[Column6]])</f>
        <v>0.69563173100000064</v>
      </c>
    </row>
    <row r="13" spans="1:8" x14ac:dyDescent="0.25">
      <c r="A13" s="1">
        <v>5.4000000000000003E-3</v>
      </c>
      <c r="B13" s="1">
        <v>21.203230000000001</v>
      </c>
      <c r="C13">
        <v>50</v>
      </c>
      <c r="D13" s="1">
        <v>9.5076953789999994</v>
      </c>
      <c r="E13">
        <v>8.21035</v>
      </c>
      <c r="F13">
        <v>9.9777342999999998</v>
      </c>
      <c r="G13" s="1">
        <f>ABS(data5[[#This Row],[Column4]]-data5[[#This Row],[Column5]])</f>
        <v>1.2973453789999994</v>
      </c>
      <c r="H13" s="1">
        <f>ABS(data5[[#This Row],[Column4]]-data5[[#This Row],[Column6]])</f>
        <v>0.47003892100000044</v>
      </c>
    </row>
    <row r="14" spans="1:8" x14ac:dyDescent="0.25">
      <c r="A14" s="1">
        <v>5.8500000000000002E-3</v>
      </c>
      <c r="B14" s="1">
        <v>21.203230000000001</v>
      </c>
      <c r="C14">
        <v>50</v>
      </c>
      <c r="D14" s="1">
        <v>9.6997975590000003</v>
      </c>
      <c r="E14">
        <v>8.8589199999999995</v>
      </c>
      <c r="F14">
        <v>9.9949586999999998</v>
      </c>
      <c r="G14" s="1">
        <f>ABS(data5[[#This Row],[Column4]]-data5[[#This Row],[Column5]])</f>
        <v>0.84087755900000083</v>
      </c>
      <c r="H14" s="1">
        <f>ABS(data5[[#This Row],[Column4]]-data5[[#This Row],[Column6]])</f>
        <v>0.29516114099999946</v>
      </c>
    </row>
    <row r="15" spans="1:8" x14ac:dyDescent="0.25">
      <c r="A15" s="1">
        <v>6.3E-3</v>
      </c>
      <c r="B15" s="1">
        <v>21.203230000000001</v>
      </c>
      <c r="C15">
        <v>50</v>
      </c>
      <c r="D15" s="1">
        <v>9.8225849190000005</v>
      </c>
      <c r="E15">
        <v>9.2999299999999998</v>
      </c>
      <c r="F15">
        <v>9.9989773999999993</v>
      </c>
      <c r="G15" s="1">
        <f>ABS(data5[[#This Row],[Column4]]-data5[[#This Row],[Column5]])</f>
        <v>0.52265491900000072</v>
      </c>
      <c r="H15" s="1">
        <f>ABS(data5[[#This Row],[Column4]]-data5[[#This Row],[Column6]])</f>
        <v>0.17639248099999882</v>
      </c>
    </row>
    <row r="16" spans="1:8" x14ac:dyDescent="0.25">
      <c r="A16" s="1">
        <v>6.7499999999999999E-3</v>
      </c>
      <c r="B16" s="1">
        <v>21.203230000000001</v>
      </c>
      <c r="C16">
        <v>50</v>
      </c>
      <c r="D16" s="1">
        <v>9.8984116689999997</v>
      </c>
      <c r="E16">
        <v>9.5896699999999999</v>
      </c>
      <c r="F16">
        <v>9.9998123000000003</v>
      </c>
      <c r="G16" s="1">
        <f>ABS(data5[[#This Row],[Column4]]-data5[[#This Row],[Column5]])</f>
        <v>0.30874166899999977</v>
      </c>
      <c r="H16" s="1">
        <f>ABS(data5[[#This Row],[Column4]]-data5[[#This Row],[Column6]])</f>
        <v>0.10140063100000063</v>
      </c>
    </row>
    <row r="17" spans="1:8" x14ac:dyDescent="0.25">
      <c r="A17" s="1">
        <v>7.1999999999999998E-3</v>
      </c>
      <c r="B17" s="1">
        <v>21.203230000000001</v>
      </c>
      <c r="C17">
        <v>50</v>
      </c>
      <c r="D17" s="1">
        <v>9.9436533489999999</v>
      </c>
      <c r="E17">
        <v>9.7772699999999997</v>
      </c>
      <c r="F17">
        <v>9.9999686000000008</v>
      </c>
      <c r="G17" s="1">
        <f>ABS(data5[[#This Row],[Column4]]-data5[[#This Row],[Column5]])</f>
        <v>0.16638334900000018</v>
      </c>
      <c r="H17" s="1">
        <f>ABS(data5[[#This Row],[Column4]]-data5[[#This Row],[Column6]])</f>
        <v>5.6315251000000899E-2</v>
      </c>
    </row>
    <row r="18" spans="1:8" x14ac:dyDescent="0.25">
      <c r="A18" s="1">
        <v>7.6499999999999997E-3</v>
      </c>
      <c r="B18" s="1">
        <v>21.203230000000001</v>
      </c>
      <c r="C18">
        <v>50</v>
      </c>
      <c r="D18" s="1">
        <v>9.9697330290000004</v>
      </c>
      <c r="E18">
        <v>9.90306</v>
      </c>
      <c r="F18">
        <v>9.9999953000000001</v>
      </c>
      <c r="G18" s="1">
        <f>ABS(data5[[#This Row],[Column4]]-data5[[#This Row],[Column5]])</f>
        <v>6.6673029000000383E-2</v>
      </c>
      <c r="H18" s="1">
        <f>ABS(data5[[#This Row],[Column4]]-data5[[#This Row],[Column6]])</f>
        <v>3.0262270999999785E-2</v>
      </c>
    </row>
    <row r="19" spans="1:8" x14ac:dyDescent="0.25">
      <c r="A19" s="1">
        <v>8.0999999999999996E-3</v>
      </c>
      <c r="B19" s="1">
        <v>21.203230000000001</v>
      </c>
      <c r="C19">
        <v>50</v>
      </c>
      <c r="D19" s="1">
        <v>9.984257929</v>
      </c>
      <c r="E19">
        <v>10</v>
      </c>
      <c r="F19">
        <v>10</v>
      </c>
      <c r="G19" s="1">
        <f>ABS(data5[[#This Row],[Column4]]-data5[[#This Row],[Column5]])</f>
        <v>1.5742071000000024E-2</v>
      </c>
      <c r="H19" s="1">
        <f>ABS(data5[[#This Row],[Column4]]-data5[[#This Row],[Column6]])</f>
        <v>1.5742071000000024E-2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2DA71-71A1-4152-B7EA-ED977BB0153F}">
  <dimension ref="A1:H19"/>
  <sheetViews>
    <sheetView workbookViewId="0">
      <selection activeCell="H17" sqref="H17"/>
    </sheetView>
  </sheetViews>
  <sheetFormatPr defaultRowHeight="15" x14ac:dyDescent="0.25"/>
  <cols>
    <col min="1" max="1" width="13.7109375" bestFit="1" customWidth="1"/>
    <col min="2" max="3" width="11.140625" bestFit="1" customWidth="1"/>
    <col min="4" max="4" width="12.71093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">
        <v>4.4999999999999999E-4</v>
      </c>
      <c r="B2" s="1">
        <v>31.804845</v>
      </c>
      <c r="C2">
        <v>75</v>
      </c>
      <c r="D2" s="1">
        <v>-7.6062652760000002</v>
      </c>
      <c r="E2" s="1">
        <v>-8.56053</v>
      </c>
      <c r="F2">
        <v>-8.0110471000000008</v>
      </c>
      <c r="G2" s="1">
        <f>ABS(data6[[#This Row],[Column4]]-data6[[#This Row],[Column5]])</f>
        <v>0.95426472399999973</v>
      </c>
      <c r="H2" s="1">
        <f>ABS(data6[[#This Row],[Column4]]-data6[[#This Row],[Column6]])</f>
        <v>0.40478182400000051</v>
      </c>
    </row>
    <row r="3" spans="1:8" x14ac:dyDescent="0.25">
      <c r="A3" s="1">
        <v>8.9999999999999998E-4</v>
      </c>
      <c r="B3" s="1">
        <v>31.804845</v>
      </c>
      <c r="C3">
        <v>75</v>
      </c>
      <c r="D3" s="1">
        <v>-5.2186092359999998</v>
      </c>
      <c r="E3" s="1">
        <v>-7.1238299999999999</v>
      </c>
      <c r="F3">
        <v>-6.0208826000000002</v>
      </c>
      <c r="G3" s="1">
        <f>ABS(data6[[#This Row],[Column4]]-data6[[#This Row],[Column5]])</f>
        <v>1.9052207640000001</v>
      </c>
      <c r="H3" s="1">
        <f>ABS(data6[[#This Row],[Column4]]-data6[[#This Row],[Column6]])</f>
        <v>0.80227336400000038</v>
      </c>
    </row>
    <row r="4" spans="1:8" x14ac:dyDescent="0.25">
      <c r="A4" s="1">
        <v>1.3500000000000001E-3</v>
      </c>
      <c r="B4" s="1">
        <v>31.804845</v>
      </c>
      <c r="C4">
        <v>75</v>
      </c>
      <c r="D4" s="1">
        <v>-2.8430642979999998</v>
      </c>
      <c r="E4" s="1">
        <v>-5.6929100000000004</v>
      </c>
      <c r="F4">
        <v>-4.0283667000000003</v>
      </c>
      <c r="G4" s="1">
        <f>ABS(data6[[#This Row],[Column4]]-data6[[#This Row],[Column5]])</f>
        <v>2.8498457020000005</v>
      </c>
      <c r="H4" s="1">
        <f>ABS(data6[[#This Row],[Column4]]-data6[[#This Row],[Column6]])</f>
        <v>1.1853024020000005</v>
      </c>
    </row>
    <row r="5" spans="1:8" x14ac:dyDescent="0.25">
      <c r="A5" s="1">
        <v>1.8E-3</v>
      </c>
      <c r="B5" s="1">
        <v>31.804845</v>
      </c>
      <c r="C5">
        <v>75</v>
      </c>
      <c r="D5" s="1">
        <v>-0.48557091699999999</v>
      </c>
      <c r="E5" s="1">
        <v>-4.2713000000000001</v>
      </c>
      <c r="F5">
        <v>-2.0325011000000002</v>
      </c>
      <c r="G5" s="1">
        <f>ABS(data6[[#This Row],[Column4]]-data6[[#This Row],[Column5]])</f>
        <v>3.7857290830000001</v>
      </c>
      <c r="H5" s="1">
        <f>ABS(data6[[#This Row],[Column4]]-data6[[#This Row],[Column6]])</f>
        <v>1.5469301830000002</v>
      </c>
    </row>
    <row r="6" spans="1:8" x14ac:dyDescent="0.25">
      <c r="A6" s="1">
        <v>2.2499999999999998E-3</v>
      </c>
      <c r="B6" s="1">
        <v>31.804845</v>
      </c>
      <c r="C6">
        <v>75</v>
      </c>
      <c r="D6" s="1">
        <v>1.4367134589999999</v>
      </c>
      <c r="E6" s="1">
        <v>-2.8631099999999998</v>
      </c>
      <c r="F6">
        <v>-3.2492199999999999E-2</v>
      </c>
      <c r="G6" s="1">
        <f>ABS(data6[[#This Row],[Column4]]-data6[[#This Row],[Column5]])</f>
        <v>4.2998234589999997</v>
      </c>
      <c r="H6" s="1">
        <f>ABS(data6[[#This Row],[Column4]]-data6[[#This Row],[Column6]])</f>
        <v>1.469205659</v>
      </c>
    </row>
    <row r="7" spans="1:8" x14ac:dyDescent="0.25">
      <c r="A7" s="1">
        <v>2.7000000000000001E-3</v>
      </c>
      <c r="B7" s="1">
        <v>31.804845</v>
      </c>
      <c r="C7">
        <v>75</v>
      </c>
      <c r="D7" s="1">
        <v>3.0694579489999998</v>
      </c>
      <c r="E7" s="1">
        <v>-1.47292</v>
      </c>
      <c r="F7">
        <v>1.6329596</v>
      </c>
      <c r="G7" s="1">
        <f>ABS(data6[[#This Row],[Column4]]-data6[[#This Row],[Column5]])</f>
        <v>4.5423779489999996</v>
      </c>
      <c r="H7" s="1">
        <f>ABS(data6[[#This Row],[Column4]]-data6[[#This Row],[Column6]])</f>
        <v>1.4364983489999998</v>
      </c>
    </row>
    <row r="8" spans="1:8" x14ac:dyDescent="0.25">
      <c r="A8" s="1">
        <v>3.15E-3</v>
      </c>
      <c r="B8" s="1">
        <v>31.804845</v>
      </c>
      <c r="C8">
        <v>75</v>
      </c>
      <c r="D8" s="1">
        <v>4.4919588089999998</v>
      </c>
      <c r="E8" s="1">
        <v>-0.10487</v>
      </c>
      <c r="F8">
        <v>4.2522072</v>
      </c>
      <c r="G8" s="1">
        <f>ABS(data6[[#This Row],[Column4]]-data6[[#This Row],[Column5]])</f>
        <v>4.5968288089999998</v>
      </c>
      <c r="H8" s="1">
        <f>ABS(data6[[#This Row],[Column4]]-data6[[#This Row],[Column6]])</f>
        <v>0.23975160899999981</v>
      </c>
    </row>
    <row r="9" spans="1:8" x14ac:dyDescent="0.25">
      <c r="A9" s="1">
        <v>3.5999999999999999E-3</v>
      </c>
      <c r="B9" s="1">
        <v>31.804845</v>
      </c>
      <c r="C9">
        <v>75</v>
      </c>
      <c r="D9" s="1">
        <v>5.7031402590000004</v>
      </c>
      <c r="E9" s="1">
        <v>1.5339799999999999</v>
      </c>
      <c r="F9">
        <v>6.3978266000000001</v>
      </c>
      <c r="G9" s="1">
        <f>ABS(data6[[#This Row],[Column4]]-data6[[#This Row],[Column5]])</f>
        <v>4.1691602590000008</v>
      </c>
      <c r="H9" s="1">
        <f>ABS(data6[[#This Row],[Column4]]-data6[[#This Row],[Column6]])</f>
        <v>0.69468634099999971</v>
      </c>
    </row>
    <row r="10" spans="1:8" x14ac:dyDescent="0.25">
      <c r="A10" s="1">
        <v>4.0499999999999998E-3</v>
      </c>
      <c r="B10" s="1">
        <v>31.804845</v>
      </c>
      <c r="C10">
        <v>75</v>
      </c>
      <c r="D10" s="1">
        <v>6.7109724990000004</v>
      </c>
      <c r="E10" s="1">
        <v>2.0866600000000002</v>
      </c>
      <c r="F10">
        <v>7.9513305000000001</v>
      </c>
      <c r="G10" s="1">
        <f>ABS(data6[[#This Row],[Column4]]-data6[[#This Row],[Column5]])</f>
        <v>4.6243124990000002</v>
      </c>
      <c r="H10" s="1">
        <f>ABS(data6[[#This Row],[Column4]]-data6[[#This Row],[Column6]])</f>
        <v>1.2403580009999997</v>
      </c>
    </row>
    <row r="11" spans="1:8" x14ac:dyDescent="0.25">
      <c r="A11" s="1">
        <v>4.4999999999999997E-3</v>
      </c>
      <c r="B11" s="1">
        <v>31.804845</v>
      </c>
      <c r="C11">
        <v>75</v>
      </c>
      <c r="D11" s="1">
        <v>7.5305492789999997</v>
      </c>
      <c r="E11" s="1">
        <v>3.6963599999999999</v>
      </c>
      <c r="F11">
        <v>8.9456176000000003</v>
      </c>
      <c r="G11" s="1">
        <f>ABS(data6[[#This Row],[Column4]]-data6[[#This Row],[Column5]])</f>
        <v>3.8341892789999998</v>
      </c>
      <c r="H11" s="1">
        <f>ABS(data6[[#This Row],[Column4]]-data6[[#This Row],[Column6]])</f>
        <v>1.4150683210000006</v>
      </c>
    </row>
    <row r="12" spans="1:8" x14ac:dyDescent="0.25">
      <c r="A12" s="1">
        <v>4.9500000000000004E-3</v>
      </c>
      <c r="B12" s="1">
        <v>31.804845</v>
      </c>
      <c r="C12">
        <v>75</v>
      </c>
      <c r="D12" s="1">
        <v>8.1818977190000002</v>
      </c>
      <c r="E12" s="1">
        <v>5.1093000000000002</v>
      </c>
      <c r="F12">
        <v>9.5092891999999996</v>
      </c>
      <c r="G12" s="1">
        <f>ABS(data6[[#This Row],[Column4]]-data6[[#This Row],[Column5]])</f>
        <v>3.072597719</v>
      </c>
      <c r="H12" s="1">
        <f>ABS(data6[[#This Row],[Column4]]-data6[[#This Row],[Column6]])</f>
        <v>1.3273914809999994</v>
      </c>
    </row>
    <row r="13" spans="1:8" x14ac:dyDescent="0.25">
      <c r="A13" s="1">
        <v>5.4000000000000003E-3</v>
      </c>
      <c r="B13" s="1">
        <v>31.804845</v>
      </c>
      <c r="C13">
        <v>75</v>
      </c>
      <c r="D13" s="1">
        <v>8.6877916190000004</v>
      </c>
      <c r="E13" s="1">
        <v>6.3105399999999996</v>
      </c>
      <c r="F13">
        <v>9.7932898999999995</v>
      </c>
      <c r="G13" s="1">
        <f>ABS(data6[[#This Row],[Column4]]-data6[[#This Row],[Column5]])</f>
        <v>2.3772516190000008</v>
      </c>
      <c r="H13" s="1">
        <f>ABS(data6[[#This Row],[Column4]]-data6[[#This Row],[Column6]])</f>
        <v>1.1054982809999991</v>
      </c>
    </row>
    <row r="14" spans="1:8" x14ac:dyDescent="0.25">
      <c r="A14" s="1">
        <v>5.8500000000000002E-3</v>
      </c>
      <c r="B14" s="1">
        <v>31.804845</v>
      </c>
      <c r="C14">
        <v>75</v>
      </c>
      <c r="D14" s="1">
        <v>9.0717886290000003</v>
      </c>
      <c r="E14" s="1">
        <v>7.2986800000000001</v>
      </c>
      <c r="F14">
        <v>9.9210121000000004</v>
      </c>
      <c r="G14" s="1">
        <f>ABS(data6[[#This Row],[Column4]]-data6[[#This Row],[Column5]])</f>
        <v>1.7731086290000002</v>
      </c>
      <c r="H14" s="1">
        <f>ABS(data6[[#This Row],[Column4]]-data6[[#This Row],[Column6]])</f>
        <v>0.84922347100000017</v>
      </c>
    </row>
    <row r="15" spans="1:8" x14ac:dyDescent="0.25">
      <c r="A15" s="1">
        <v>6.3E-3</v>
      </c>
      <c r="B15" s="1">
        <v>31.804845</v>
      </c>
      <c r="C15">
        <v>75</v>
      </c>
      <c r="D15" s="1">
        <v>9.3566401589999995</v>
      </c>
      <c r="E15" s="1">
        <v>8.0904000000000007</v>
      </c>
      <c r="F15">
        <v>9.9725362999999998</v>
      </c>
      <c r="G15" s="1">
        <f>ABS(data6[[#This Row],[Column4]]-data6[[#This Row],[Column5]])</f>
        <v>1.2662401589999988</v>
      </c>
      <c r="H15" s="1">
        <f>ABS(data6[[#This Row],[Column4]]-data6[[#This Row],[Column6]])</f>
        <v>0.61589614100000034</v>
      </c>
    </row>
    <row r="16" spans="1:8" x14ac:dyDescent="0.25">
      <c r="A16" s="1">
        <v>6.7499999999999999E-3</v>
      </c>
      <c r="B16" s="1">
        <v>31.804845</v>
      </c>
      <c r="C16">
        <v>75</v>
      </c>
      <c r="D16" s="1">
        <v>9.5631456289999992</v>
      </c>
      <c r="E16" s="1">
        <v>8.7163799999999991</v>
      </c>
      <c r="F16">
        <v>9.9912808000000002</v>
      </c>
      <c r="G16" s="1">
        <f>ABS(data6[[#This Row],[Column4]]-data6[[#This Row],[Column5]])</f>
        <v>0.84676562900000008</v>
      </c>
      <c r="H16" s="1">
        <f>ABS(data6[[#This Row],[Column4]]-data6[[#This Row],[Column6]])</f>
        <v>0.42813517100000098</v>
      </c>
    </row>
    <row r="17" spans="1:8" x14ac:dyDescent="0.25">
      <c r="A17" s="1">
        <v>7.1999999999999998E-3</v>
      </c>
      <c r="B17" s="1">
        <v>31.804845</v>
      </c>
      <c r="C17">
        <v>75</v>
      </c>
      <c r="D17" s="1">
        <v>9.7094532089999994</v>
      </c>
      <c r="E17" s="1">
        <v>9.2152600000000007</v>
      </c>
      <c r="F17">
        <v>9.9974691999999994</v>
      </c>
      <c r="G17" s="1">
        <f>ABS(data6[[#This Row],[Column4]]-data6[[#This Row],[Column5]])</f>
        <v>0.49419320899999875</v>
      </c>
      <c r="H17" s="1">
        <f>ABS(data6[[#This Row],[Column4]]-data6[[#This Row],[Column6]])</f>
        <v>0.28801599099999997</v>
      </c>
    </row>
    <row r="18" spans="1:8" x14ac:dyDescent="0.25">
      <c r="A18" s="1">
        <v>7.6499999999999997E-3</v>
      </c>
      <c r="B18" s="1">
        <v>31.804845</v>
      </c>
      <c r="C18">
        <v>75</v>
      </c>
      <c r="D18" s="1">
        <v>9.8107566990000006</v>
      </c>
      <c r="E18" s="1">
        <v>9.6289200000000008</v>
      </c>
      <c r="F18">
        <v>9.9993581999999996</v>
      </c>
      <c r="G18" s="1">
        <f>ABS(data6[[#This Row],[Column4]]-data6[[#This Row],[Column5]])</f>
        <v>0.18183669899999977</v>
      </c>
      <c r="H18" s="1">
        <f>ABS(data6[[#This Row],[Column4]]-data6[[#This Row],[Column6]])</f>
        <v>0.18860150099999906</v>
      </c>
    </row>
    <row r="19" spans="1:8" x14ac:dyDescent="0.25">
      <c r="A19" s="1">
        <v>8.0999999999999996E-3</v>
      </c>
      <c r="B19" s="1">
        <v>31.804845</v>
      </c>
      <c r="C19">
        <v>75</v>
      </c>
      <c r="D19" s="1">
        <v>9.8793061889999993</v>
      </c>
      <c r="E19" s="1">
        <v>10</v>
      </c>
      <c r="F19">
        <v>10</v>
      </c>
      <c r="G19" s="1">
        <f>ABS(data6[[#This Row],[Column4]]-data6[[#This Row],[Column5]])</f>
        <v>0.12069381100000065</v>
      </c>
      <c r="H19" s="1">
        <f>ABS(data6[[#This Row],[Column4]]-data6[[#This Row],[Column6]])</f>
        <v>0.12069381100000065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255C7-34C1-4563-A925-D448EF2B3855}">
  <dimension ref="A1:H19"/>
  <sheetViews>
    <sheetView tabSelected="1" workbookViewId="0">
      <selection activeCell="H17" sqref="H17"/>
    </sheetView>
  </sheetViews>
  <sheetFormatPr defaultRowHeight="15" x14ac:dyDescent="0.25"/>
  <cols>
    <col min="1" max="1" width="13.7109375" bestFit="1" customWidth="1"/>
    <col min="2" max="3" width="11.140625" bestFit="1" customWidth="1"/>
    <col min="4" max="4" width="12.71093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">
        <v>4.4999999999999999E-4</v>
      </c>
      <c r="B2" s="1">
        <v>41.982395400000001</v>
      </c>
      <c r="C2">
        <v>99</v>
      </c>
      <c r="D2" s="1">
        <v>-7.9163073160000001</v>
      </c>
      <c r="E2" s="1">
        <v>-8.6585199999999993</v>
      </c>
      <c r="F2">
        <v>-7.9989740999999999</v>
      </c>
      <c r="G2" s="1">
        <f>ABS(data7[[#This Row],[Column4]]-data7[[#This Row],[Column5]])</f>
        <v>0.74221268399999918</v>
      </c>
      <c r="H2" s="1">
        <f>ABS(data7[[#This Row],[Column4]]-data7[[#This Row],[Column6]])</f>
        <v>8.2666783999999716E-2</v>
      </c>
    </row>
    <row r="3" spans="1:8" x14ac:dyDescent="0.25">
      <c r="A3" s="1">
        <v>8.9999999999999998E-4</v>
      </c>
      <c r="B3" s="1">
        <v>41.982395400000001</v>
      </c>
      <c r="C3">
        <v>99</v>
      </c>
      <c r="D3" s="1">
        <v>-5.8366246789999998</v>
      </c>
      <c r="E3" s="1">
        <v>-7.3177199999999996</v>
      </c>
      <c r="F3">
        <v>-5.9975676</v>
      </c>
      <c r="G3" s="1">
        <f>ABS(data7[[#This Row],[Column4]]-data7[[#This Row],[Column5]])</f>
        <v>1.4810953209999997</v>
      </c>
      <c r="H3" s="1">
        <f>ABS(data7[[#This Row],[Column4]]-data7[[#This Row],[Column6]])</f>
        <v>0.16094292100000018</v>
      </c>
    </row>
    <row r="4" spans="1:8" x14ac:dyDescent="0.25">
      <c r="A4" s="1">
        <v>1.3500000000000001E-3</v>
      </c>
      <c r="B4" s="1">
        <v>41.982395400000001</v>
      </c>
      <c r="C4">
        <v>99</v>
      </c>
      <c r="D4" s="1">
        <v>-3.7649389960000001</v>
      </c>
      <c r="E4" s="1">
        <v>-5.9782900000000003</v>
      </c>
      <c r="F4">
        <v>-3.9954345999999998</v>
      </c>
      <c r="G4" s="1">
        <f>ABS(data7[[#This Row],[Column4]]-data7[[#This Row],[Column5]])</f>
        <v>2.2133510040000002</v>
      </c>
      <c r="H4" s="1">
        <f>ABS(data7[[#This Row],[Column4]]-data7[[#This Row],[Column6]])</f>
        <v>0.23049560399999969</v>
      </c>
    </row>
    <row r="5" spans="1:8" x14ac:dyDescent="0.25">
      <c r="A5" s="1">
        <v>1.8E-3</v>
      </c>
      <c r="B5" s="1">
        <v>41.982395400000001</v>
      </c>
      <c r="C5">
        <v>99</v>
      </c>
      <c r="D5" s="1">
        <v>-1.705191127</v>
      </c>
      <c r="E5" s="1">
        <v>-4.64086</v>
      </c>
      <c r="F5">
        <v>-1.9922972000000001</v>
      </c>
      <c r="G5" s="1">
        <f>ABS(data7[[#This Row],[Column4]]-data7[[#This Row],[Column5]])</f>
        <v>2.935668873</v>
      </c>
      <c r="H5" s="1">
        <f>ABS(data7[[#This Row],[Column4]]-data7[[#This Row],[Column6]])</f>
        <v>0.28710607300000013</v>
      </c>
    </row>
    <row r="6" spans="1:8" x14ac:dyDescent="0.25">
      <c r="A6" s="1">
        <v>2.2499999999999998E-3</v>
      </c>
      <c r="B6" s="1">
        <v>41.982395400000001</v>
      </c>
      <c r="C6">
        <v>99</v>
      </c>
      <c r="D6" s="1">
        <v>0.27128622600000002</v>
      </c>
      <c r="E6" s="1">
        <v>-3.30606</v>
      </c>
      <c r="F6">
        <v>1.2024999999999999E-2</v>
      </c>
      <c r="G6" s="1">
        <f>ABS(data7[[#This Row],[Column4]]-data7[[#This Row],[Column5]])</f>
        <v>3.577346226</v>
      </c>
      <c r="H6" s="1">
        <f>ABS(data7[[#This Row],[Column4]]-data7[[#This Row],[Column6]])</f>
        <v>0.25926122600000001</v>
      </c>
    </row>
    <row r="7" spans="1:8" x14ac:dyDescent="0.25">
      <c r="A7" s="1">
        <v>2.7000000000000001E-3</v>
      </c>
      <c r="B7" s="1">
        <v>41.982395400000001</v>
      </c>
      <c r="C7">
        <v>99</v>
      </c>
      <c r="D7" s="1">
        <v>1.8174787590000001</v>
      </c>
      <c r="E7" s="1">
        <v>-1.9744600000000001</v>
      </c>
      <c r="F7">
        <v>1.3154604999999999</v>
      </c>
      <c r="G7" s="1">
        <f>ABS(data7[[#This Row],[Column4]]-data7[[#This Row],[Column5]])</f>
        <v>3.7919387590000002</v>
      </c>
      <c r="H7" s="1">
        <f>ABS(data7[[#This Row],[Column4]]-data7[[#This Row],[Column6]])</f>
        <v>0.50201825900000019</v>
      </c>
    </row>
    <row r="8" spans="1:8" x14ac:dyDescent="0.25">
      <c r="A8" s="1">
        <v>3.15E-3</v>
      </c>
      <c r="B8" s="1">
        <v>41.982395400000001</v>
      </c>
      <c r="C8">
        <v>99</v>
      </c>
      <c r="D8" s="1">
        <v>3.210281739</v>
      </c>
      <c r="E8" s="1">
        <v>-0.64658000000000004</v>
      </c>
      <c r="F8">
        <v>3.5696091999999999</v>
      </c>
      <c r="G8" s="1">
        <f>ABS(data7[[#This Row],[Column4]]-data7[[#This Row],[Column5]])</f>
        <v>3.8568617390000002</v>
      </c>
      <c r="H8" s="1">
        <f>ABS(data7[[#This Row],[Column4]]-data7[[#This Row],[Column6]])</f>
        <v>0.3593274609999999</v>
      </c>
    </row>
    <row r="9" spans="1:8" x14ac:dyDescent="0.25">
      <c r="A9" s="1">
        <v>3.5999999999999999E-3</v>
      </c>
      <c r="B9" s="1">
        <v>41.982395400000001</v>
      </c>
      <c r="C9">
        <v>99</v>
      </c>
      <c r="D9" s="1">
        <v>4.443254509</v>
      </c>
      <c r="E9" s="1">
        <v>0.67713000000000001</v>
      </c>
      <c r="F9">
        <v>5.5222430999999998</v>
      </c>
      <c r="G9" s="1">
        <f>ABS(data7[[#This Row],[Column4]]-data7[[#This Row],[Column5]])</f>
        <v>3.766124509</v>
      </c>
      <c r="H9" s="1">
        <f>ABS(data7[[#This Row],[Column4]]-data7[[#This Row],[Column6]])</f>
        <v>1.0789885909999999</v>
      </c>
    </row>
    <row r="10" spans="1:8" x14ac:dyDescent="0.25">
      <c r="A10" s="1">
        <v>4.0499999999999998E-3</v>
      </c>
      <c r="B10" s="1">
        <v>41.982395400000001</v>
      </c>
      <c r="C10">
        <v>99</v>
      </c>
      <c r="D10" s="1">
        <v>5.5158969090000003</v>
      </c>
      <c r="E10" s="1">
        <v>1.4208099999999999</v>
      </c>
      <c r="F10">
        <v>7.0787605999999998</v>
      </c>
      <c r="G10" s="1">
        <f>ABS(data7[[#This Row],[Column4]]-data7[[#This Row],[Column5]])</f>
        <v>4.0950869090000008</v>
      </c>
      <c r="H10" s="1">
        <f>ABS(data7[[#This Row],[Column4]]-data7[[#This Row],[Column6]])</f>
        <v>1.5628636909999996</v>
      </c>
    </row>
    <row r="11" spans="1:8" x14ac:dyDescent="0.25">
      <c r="A11" s="1">
        <v>4.4999999999999997E-3</v>
      </c>
      <c r="B11" s="1">
        <v>41.982395400000001</v>
      </c>
      <c r="C11">
        <v>99</v>
      </c>
      <c r="D11" s="1">
        <v>6.4329492290000001</v>
      </c>
      <c r="E11" s="1">
        <v>1.82559</v>
      </c>
      <c r="F11">
        <v>8.2194743999999993</v>
      </c>
      <c r="G11" s="1">
        <f>ABS(data7[[#This Row],[Column4]]-data7[[#This Row],[Column5]])</f>
        <v>4.6073592290000001</v>
      </c>
      <c r="H11" s="1">
        <f>ABS(data7[[#This Row],[Column4]]-data7[[#This Row],[Column6]])</f>
        <v>1.7865251709999992</v>
      </c>
    </row>
    <row r="12" spans="1:8" x14ac:dyDescent="0.25">
      <c r="A12" s="1">
        <v>4.9500000000000004E-3</v>
      </c>
      <c r="B12" s="1">
        <v>41.982395400000001</v>
      </c>
      <c r="C12">
        <v>99</v>
      </c>
      <c r="D12" s="1">
        <v>7.203446199</v>
      </c>
      <c r="E12" s="1">
        <v>3.3336800000000002</v>
      </c>
      <c r="F12">
        <v>8.9879688000000009</v>
      </c>
      <c r="G12" s="1">
        <f>ABS(data7[[#This Row],[Column4]]-data7[[#This Row],[Column5]])</f>
        <v>3.8697661989999999</v>
      </c>
      <c r="H12" s="1">
        <f>ABS(data7[[#This Row],[Column4]]-data7[[#This Row],[Column6]])</f>
        <v>1.7845226010000008</v>
      </c>
    </row>
    <row r="13" spans="1:8" x14ac:dyDescent="0.25">
      <c r="A13" s="1">
        <v>5.4000000000000003E-3</v>
      </c>
      <c r="B13" s="1">
        <v>41.982395400000001</v>
      </c>
      <c r="C13">
        <v>99</v>
      </c>
      <c r="D13" s="1">
        <v>7.8396341290000002</v>
      </c>
      <c r="E13" s="1">
        <v>4.7050000000000001</v>
      </c>
      <c r="F13">
        <v>9.4641506</v>
      </c>
      <c r="G13" s="1">
        <f>ABS(data7[[#This Row],[Column4]]-data7[[#This Row],[Column5]])</f>
        <v>3.1346341290000002</v>
      </c>
      <c r="H13" s="1">
        <f>ABS(data7[[#This Row],[Column4]]-data7[[#This Row],[Column6]])</f>
        <v>1.6245164709999997</v>
      </c>
    </row>
    <row r="14" spans="1:8" x14ac:dyDescent="0.25">
      <c r="A14" s="1">
        <v>5.8500000000000002E-3</v>
      </c>
      <c r="B14" s="1">
        <v>41.982395400000001</v>
      </c>
      <c r="C14">
        <v>99</v>
      </c>
      <c r="D14" s="1">
        <v>8.3558574090000004</v>
      </c>
      <c r="E14" s="1">
        <v>5.9153700000000002</v>
      </c>
      <c r="F14">
        <v>9.7358046999999992</v>
      </c>
      <c r="G14" s="1">
        <f>ABS(data7[[#This Row],[Column4]]-data7[[#This Row],[Column5]])</f>
        <v>2.4404874090000002</v>
      </c>
      <c r="H14" s="1">
        <f>ABS(data7[[#This Row],[Column4]]-data7[[#This Row],[Column6]])</f>
        <v>1.3799472909999988</v>
      </c>
    </row>
    <row r="15" spans="1:8" x14ac:dyDescent="0.25">
      <c r="A15" s="1">
        <v>6.3E-3</v>
      </c>
      <c r="B15" s="1">
        <v>41.982395400000001</v>
      </c>
      <c r="C15">
        <v>99</v>
      </c>
      <c r="D15" s="1">
        <v>8.7675067490000007</v>
      </c>
      <c r="E15" s="1">
        <v>6.9619</v>
      </c>
      <c r="F15">
        <v>9.8786968000000002</v>
      </c>
      <c r="G15" s="1">
        <f>ABS(data7[[#This Row],[Column4]]-data7[[#This Row],[Column5]])</f>
        <v>1.8056067490000007</v>
      </c>
      <c r="H15" s="1">
        <f>ABS(data7[[#This Row],[Column4]]-data7[[#This Row],[Column6]])</f>
        <v>1.1111900509999995</v>
      </c>
    </row>
    <row r="16" spans="1:8" x14ac:dyDescent="0.25">
      <c r="A16" s="1">
        <v>6.7499999999999999E-3</v>
      </c>
      <c r="B16" s="1">
        <v>41.982395400000001</v>
      </c>
      <c r="C16">
        <v>99</v>
      </c>
      <c r="D16" s="1">
        <v>9.0900997090000004</v>
      </c>
      <c r="E16" s="1">
        <v>7.8608700000000002</v>
      </c>
      <c r="F16">
        <v>9.9481538999999994</v>
      </c>
      <c r="G16" s="1">
        <f>ABS(data7[[#This Row],[Column4]]-data7[[#This Row],[Column5]])</f>
        <v>1.2292297090000002</v>
      </c>
      <c r="H16" s="1">
        <f>ABS(data7[[#This Row],[Column4]]-data7[[#This Row],[Column6]])</f>
        <v>0.85805419099999902</v>
      </c>
    </row>
    <row r="17" spans="1:8" x14ac:dyDescent="0.25">
      <c r="A17" s="1">
        <v>7.1999999999999998E-3</v>
      </c>
      <c r="B17" s="1">
        <v>41.982395400000001</v>
      </c>
      <c r="C17">
        <v>99</v>
      </c>
      <c r="D17" s="1">
        <v>9.3385388490000008</v>
      </c>
      <c r="E17" s="1">
        <v>8.6418099999999995</v>
      </c>
      <c r="F17">
        <v>9.9795385999999997</v>
      </c>
      <c r="G17" s="1">
        <f>ABS(data7[[#This Row],[Column4]]-data7[[#This Row],[Column5]])</f>
        <v>0.6967288490000012</v>
      </c>
      <c r="H17" s="1">
        <f>ABS(data7[[#This Row],[Column4]]-data7[[#This Row],[Column6]])</f>
        <v>0.64099975099999895</v>
      </c>
    </row>
    <row r="18" spans="1:8" x14ac:dyDescent="0.25">
      <c r="A18" s="1">
        <v>7.6499999999999997E-3</v>
      </c>
      <c r="B18" s="1">
        <v>41.982395400000001</v>
      </c>
      <c r="C18">
        <v>99</v>
      </c>
      <c r="D18" s="1">
        <v>9.5265669689999992</v>
      </c>
      <c r="E18" s="1">
        <v>9.3414900000000003</v>
      </c>
      <c r="F18">
        <v>9.9931494999999995</v>
      </c>
      <c r="G18" s="1">
        <f>ABS(data7[[#This Row],[Column4]]-data7[[#This Row],[Column5]])</f>
        <v>0.18507696899999893</v>
      </c>
      <c r="H18" s="1">
        <f>ABS(data7[[#This Row],[Column4]]-data7[[#This Row],[Column6]])</f>
        <v>0.46658253100000024</v>
      </c>
    </row>
    <row r="19" spans="1:8" x14ac:dyDescent="0.25">
      <c r="A19" s="1">
        <v>8.0999999999999996E-3</v>
      </c>
      <c r="B19" s="1">
        <v>41.982395400000001</v>
      </c>
      <c r="C19">
        <v>99</v>
      </c>
      <c r="D19" s="1">
        <v>9.6664172090000005</v>
      </c>
      <c r="E19" s="1">
        <v>10</v>
      </c>
      <c r="F19">
        <v>10</v>
      </c>
      <c r="G19" s="1">
        <f>ABS(data7[[#This Row],[Column4]]-data7[[#This Row],[Column5]])</f>
        <v>0.33358279099999955</v>
      </c>
      <c r="H19" s="1">
        <f>ABS(data7[[#This Row],[Column4]]-data7[[#This Row],[Column6]])</f>
        <v>0.33358279099999955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DF4B2-10C7-43C2-B59F-B012CD41005B}">
  <dimension ref="E4"/>
  <sheetViews>
    <sheetView workbookViewId="0">
      <selection activeCell="F5" sqref="F5:F20"/>
    </sheetView>
  </sheetViews>
  <sheetFormatPr defaultRowHeight="15" x14ac:dyDescent="0.25"/>
  <sheetData>
    <row r="4" spans="5:5" x14ac:dyDescent="0.25">
      <c r="E4" t="s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U E A A B Q S w M E F A A C A A g A d I n C T N c o a Y y n A A A A + A A A A B I A H A B D b 2 5 m a W c v U G F j a 2 F n Z S 5 4 b W w g o h g A K K A U A A A A A A A A A A A A A A A A A A A A A A A A A A A A h Y 9 B D o I w F E S v Q r q n v x R J C P m U h V t J j E b j t s E K j V A M L c L d X H g k r y C J o u 5 c z u R N 8 u Z x u 2 M 2 N r V 3 V Z 3 V r U l J Q B n x l C n a o z Z l S n p 3 8 m O S C V z L 4 i x L 5 U 2 w s c l o d U o q 5 y 4 J w D A M d A h p 2 5 X A G Q v g k K + 2 R a U a 6 W t j n T S F I p / V 8 f + K C N y / Z A S n U U y j g I V 0 w T j C X G O u z R f h k z F l C D 8 l L v v a 9 Z 0 S X e 9 v d g h z R H i / E E 9 Q S w M E F A A C A A g A d I n C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S J w k w A C C C 9 T A E A A P M K A A A T A B w A R m 9 y b X V s Y X M v U 2 V j d G l v b j E u b S C i G A A o o B Q A A A A A A A A A A A A A A A A A A A A A A A A A A A D t 0 c 9 K w z A c B / B 7 o e 8 Q 4 q W D U O i / D Z S e O v 9 d t Z 6 s h 6 6 N G m g T a d K i j B 3 0 4 s E X 2 I u I m z h 9 h f S N z C w D N 7 B 4 6 q m F U P L 7 5 c 8 3 f D h O B G E U n D d / 6 0 D X d I 3 f x g V O Q R q L 2 A I + y L D Q N a A + O a 8 f 6 y f 5 W T / L l V z I d 9 U L e G W O W V L m m A r j i G T Y D B g V a s I N G O x H F x w X P K p M b K a s Y J T Q a L O Y R 8 d E n J S T 6 A z z M l P T n 9 v M h F d w g C 7 H O C M 5 E b j w I Y I I B C w r c 8 p 9 F 4 F D m r C U 0 B v f s j 3 r a o C a Z H t Q z u W b / J C v K t l 6 r O o X u Q Q q 7 E J + Q Z U z j C c q W 1 j E l F + z I m 8 O D B / u M D d 2 X 4 W m U 9 j 0 L X W 1 U G u A w P d i h s C m b v 9 R d 1 T 9 l I q h a 6 5 P / t V w t z b M B r p G 6 H + C 7 2 r Y n W r Y v U a r h t O p h t N r t G q 4 n W q 4 v U a r h t e p h t d r t G o M O 9 U Y 9 h q t G q N O N U a 9 x r b G N 1 B L A Q I t A B Q A A g A I A H S J w k z X K G m M p w A A A P g A A A A S A A A A A A A A A A A A A A A A A A A A A A B D b 2 5 m a W c v U G F j a 2 F n Z S 5 4 b W x Q S w E C L Q A U A A I A C A B 0 i c J M D 8 r p q 6 Q A A A D p A A A A E w A A A A A A A A A A A A A A A A D z A A A A W 0 N v b n R l b n R f V H l w Z X N d L n h t b F B L A Q I t A B Q A A g A I A H S J w k w A C C C 9 T A E A A P M K A A A T A A A A A A A A A A A A A A A A A O Q B A A B G b 3 J t d W x h c y 9 T Z W N 0 a W 9 u M S 5 t U E s F B g A A A A A D A A M A w g A A A H 0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I 9 A A A A A A A A k D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A y V D E z O j A 5 O j U 1 L j A z M D c y M T R a I i A v P j x F b n R y e S B U e X B l P S J G a W x s Q 2 9 s d W 1 u V H l w Z X M i I F Z h b H V l P S J z Q m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x L 9 C Y 0 L f Q v N C 1 0 L 3 Q t d C 9 0 L 3 R i 9 C 5 I N G C 0 L j Q v y 5 7 Q 2 9 s d W 1 u M S w w f S Z x d W 9 0 O y w m c X V v d D t T Z W N 0 a W 9 u M S 9 k Y X R h M S / Q m N C 3 0 L z Q t d C 9 0 L X Q v d C 9 0 Y v Q u S D R g t C 4 0 L 8 u e 0 N v b H V t b j I s M X 0 m c X V v d D s s J n F 1 b 3 Q 7 U 2 V j d G l v b j E v Z G F 0 Y T E v 0 J j Q t 9 C 8 0 L X Q v d C 1 0 L 3 Q v d G L 0 L k g 0 Y L Q u N C / L n t D b 2 x 1 b W 4 z L D J 9 J n F 1 b 3 Q 7 L C Z x d W 9 0 O 1 N l Y 3 R p b 2 4 x L 2 R h d G E x L 9 C Y 0 L f Q v N C 1 0 L 3 Q t d C 9 0 L 3 R i 9 C 5 I N G C 0 L j Q v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Y X R h M S / Q m N C 3 0 L z Q t d C 9 0 L X Q v d C 9 0 Y v Q u S D R g t C 4 0 L 8 u e 0 N v b H V t b j E s M H 0 m c X V v d D s s J n F 1 b 3 Q 7 U 2 V j d G l v b j E v Z G F 0 Y T E v 0 J j Q t 9 C 8 0 L X Q v d C 1 0 L 3 Q v d G L 0 L k g 0 Y L Q u N C / L n t D b 2 x 1 b W 4 y L D F 9 J n F 1 b 3 Q 7 L C Z x d W 9 0 O 1 N l Y 3 R p b 2 4 x L 2 R h d G E x L 9 C Y 0 L f Q v N C 1 0 L 3 Q t d C 9 0 L 3 R i 9 C 5 I N G C 0 L j Q v y 5 7 Q 2 9 s d W 1 u M y w y f S Z x d W 9 0 O y w m c X V v d D t T Z W N 0 a W 9 u M S 9 k Y X R h M S / Q m N C 3 0 L z Q t d C 9 0 L X Q v d C 9 0 Y v Q u S D R g t C 4 0 L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D J U M T M 6 M T c 6 N D Q u O T c 2 N z I x N F o i I C 8 + P E V u d H J 5 I F R 5 c G U 9 I k Z p b G x D b 2 x 1 b W 5 U e X B l c y I g V m F s d W U 9 I n N C Z 1 l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T I v 0 J j Q t 9 C 8 0 L X Q v d C 1 0 L 3 Q v d G L 0 L k g 0 Y L Q u N C / L n t D b 2 x 1 b W 4 x L D B 9 J n F 1 b 3 Q 7 L C Z x d W 9 0 O 1 N l Y 3 R p b 2 4 x L 2 R h d G E y L 9 C Y 0 L f Q v N C 1 0 L 3 Q t d C 9 0 L 3 R i 9 C 5 I N G C 0 L j Q v y 5 7 Q 2 9 s d W 1 u M i w x f S Z x d W 9 0 O y w m c X V v d D t T Z W N 0 a W 9 u M S 9 k Y X R h M i / Q m N C 3 0 L z Q t d C 9 0 L X Q v d C 9 0 Y v Q u S D R g t C 4 0 L 8 u e 0 N v b H V t b j M s M n 0 m c X V v d D s s J n F 1 b 3 Q 7 U 2 V j d G l v b j E v Z G F 0 Y T I v 0 J j Q t 9 C 8 0 L X Q v d C 1 0 L 3 Q v d G L 0 L k g 0 Y L Q u N C /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h d G E y L 9 C Y 0 L f Q v N C 1 0 L 3 Q t d C 9 0 L 3 R i 9 C 5 I N G C 0 L j Q v y 5 7 Q 2 9 s d W 1 u M S w w f S Z x d W 9 0 O y w m c X V v d D t T Z W N 0 a W 9 u M S 9 k Y X R h M i / Q m N C 3 0 L z Q t d C 9 0 L X Q v d C 9 0 Y v Q u S D R g t C 4 0 L 8 u e 0 N v b H V t b j I s M X 0 m c X V v d D s s J n F 1 b 3 Q 7 U 2 V j d G l v b j E v Z G F 0 Y T I v 0 J j Q t 9 C 8 0 L X Q v d C 1 0 L 3 Q v d G L 0 L k g 0 Y L Q u N C / L n t D b 2 x 1 b W 4 z L D J 9 J n F 1 b 3 Q 7 L C Z x d W 9 0 O 1 N l Y 3 R p b 2 4 x L 2 R h d G E y L 9 C Y 0 L f Q v N C 1 0 L 3 Q t d C 9 0 L 3 R i 9 C 5 I N G C 0 L j Q v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T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w M l Q x M z o 1 N z o x M i 4 y M j E y N T A 1 W i I g L z 4 8 R W 5 0 c n k g V H l w Z T 0 i R m l s b E N v b H V t b l R 5 c G V z I i B W Y W x 1 Z T 0 i c 0 J n W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M y / Q m N C 3 0 L z Q t d C 9 0 L X Q v d C 9 0 Y v Q u S D R g t C 4 0 L 8 u e 0 N v b H V t b j E s M H 0 m c X V v d D s s J n F 1 b 3 Q 7 U 2 V j d G l v b j E v Z G F 0 Y T M v 0 J j Q t 9 C 8 0 L X Q v d C 1 0 L 3 Q v d G L 0 L k g 0 Y L Q u N C / L n t D b 2 x 1 b W 4 y L D F 9 J n F 1 b 3 Q 7 L C Z x d W 9 0 O 1 N l Y 3 R p b 2 4 x L 2 R h d G E z L 9 C Y 0 L f Q v N C 1 0 L 3 Q t d C 9 0 L 3 R i 9 C 5 I N G C 0 L j Q v y 5 7 Q 2 9 s d W 1 u M y w y f S Z x d W 9 0 O y w m c X V v d D t T Z W N 0 a W 9 u M S 9 k Y X R h M y / Q m N C 3 0 L z Q t d C 9 0 L X Q v d C 9 0 Y v Q u S D R g t C 4 0 L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F 0 Y T M v 0 J j Q t 9 C 8 0 L X Q v d C 1 0 L 3 Q v d G L 0 L k g 0 Y L Q u N C / L n t D b 2 x 1 b W 4 x L D B 9 J n F 1 b 3 Q 7 L C Z x d W 9 0 O 1 N l Y 3 R p b 2 4 x L 2 R h d G E z L 9 C Y 0 L f Q v N C 1 0 L 3 Q t d C 9 0 L 3 R i 9 C 5 I N G C 0 L j Q v y 5 7 Q 2 9 s d W 1 u M i w x f S Z x d W 9 0 O y w m c X V v d D t T Z W N 0 a W 9 u M S 9 k Y X R h M y / Q m N C 3 0 L z Q t d C 9 0 L X Q v d C 9 0 Y v Q u S D R g t C 4 0 L 8 u e 0 N v b H V t b j M s M n 0 m c X V v d D s s J n F 1 b 3 Q 7 U 2 V j d G l v b j E v Z G F 0 Y T M v 0 J j Q t 9 C 8 0 L X Q v d C 1 0 L 3 Q v d G L 0 L k g 0 Y L Q u N C /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M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M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A y V D E 0 O j A w O j Q w L j g 4 N j E x N D l a I i A v P j x F b n R y e S B U e X B l P S J G a W x s Q 2 9 s d W 1 u V H l w Z X M i I F Z h b H V l P S J z Q m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0 L 9 C Y 0 L f Q v N C 1 0 L 3 Q t d C 9 0 L 3 R i 9 C 5 I N G C 0 L j Q v y 5 7 Q 2 9 s d W 1 u M S w w f S Z x d W 9 0 O y w m c X V v d D t T Z W N 0 a W 9 u M S 9 k Y X R h N C / Q m N C 3 0 L z Q t d C 9 0 L X Q v d C 9 0 Y v Q u S D R g t C 4 0 L 8 u e 0 N v b H V t b j I s M X 0 m c X V v d D s s J n F 1 b 3 Q 7 U 2 V j d G l v b j E v Z G F 0 Y T Q v 0 J j Q t 9 C 8 0 L X Q v d C 1 0 L 3 Q v d G L 0 L k g 0 Y L Q u N C / L n t D b 2 x 1 b W 4 z L D J 9 J n F 1 b 3 Q 7 L C Z x d W 9 0 O 1 N l Y 3 R p b 2 4 x L 2 R h d G E 0 L 9 C Y 0 L f Q v N C 1 0 L 3 Q t d C 9 0 L 3 R i 9 C 5 I N G C 0 L j Q v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Y X R h N C / Q m N C 3 0 L z Q t d C 9 0 L X Q v d C 9 0 Y v Q u S D R g t C 4 0 L 8 u e 0 N v b H V t b j E s M H 0 m c X V v d D s s J n F 1 b 3 Q 7 U 2 V j d G l v b j E v Z G F 0 Y T Q v 0 J j Q t 9 C 8 0 L X Q v d C 1 0 L 3 Q v d G L 0 L k g 0 Y L Q u N C / L n t D b 2 x 1 b W 4 y L D F 9 J n F 1 b 3 Q 7 L C Z x d W 9 0 O 1 N l Y 3 R p b 2 4 x L 2 R h d G E 0 L 9 C Y 0 L f Q v N C 1 0 L 3 Q t d C 9 0 L 3 R i 9 C 5 I N G C 0 L j Q v y 5 7 Q 2 9 s d W 1 u M y w y f S Z x d W 9 0 O y w m c X V v d D t T Z W N 0 a W 9 u M S 9 k Y X R h N C / Q m N C 3 0 L z Q t d C 9 0 L X Q v d C 9 0 Y v Q u S D R g t C 4 0 L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D J U M T Q 6 M D U 6 N D g u M T U 3 O D M 5 M F o i I C 8 + P E V u d H J 5 I F R 5 c G U 9 I k Z p b G x D b 2 x 1 b W 5 U e X B l c y I g V m F s d W U 9 I n N C Z 1 l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T U v 0 J j Q t 9 C 8 0 L X Q v d C 1 0 L 3 Q v d G L 0 L k g 0 Y L Q u N C / L n t D b 2 x 1 b W 4 x L D B 9 J n F 1 b 3 Q 7 L C Z x d W 9 0 O 1 N l Y 3 R p b 2 4 x L 2 R h d G E 1 L 9 C Y 0 L f Q v N C 1 0 L 3 Q t d C 9 0 L 3 R i 9 C 5 I N G C 0 L j Q v y 5 7 Q 2 9 s d W 1 u M i w x f S Z x d W 9 0 O y w m c X V v d D t T Z W N 0 a W 9 u M S 9 k Y X R h N S / Q m N C 3 0 L z Q t d C 9 0 L X Q v d C 9 0 Y v Q u S D R g t C 4 0 L 8 u e 0 N v b H V t b j M s M n 0 m c X V v d D s s J n F 1 b 3 Q 7 U 2 V j d G l v b j E v Z G F 0 Y T U v 0 J j Q t 9 C 8 0 L X Q v d C 1 0 L 3 Q v d G L 0 L k g 0 Y L Q u N C /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h d G E 1 L 9 C Y 0 L f Q v N C 1 0 L 3 Q t d C 9 0 L 3 R i 9 C 5 I N G C 0 L j Q v y 5 7 Q 2 9 s d W 1 u M S w w f S Z x d W 9 0 O y w m c X V v d D t T Z W N 0 a W 9 u M S 9 k Y X R h N S / Q m N C 3 0 L z Q t d C 9 0 L X Q v d C 9 0 Y v Q u S D R g t C 4 0 L 8 u e 0 N v b H V t b j I s M X 0 m c X V v d D s s J n F 1 b 3 Q 7 U 2 V j d G l v b j E v Z G F 0 Y T U v 0 J j Q t 9 C 8 0 L X Q v d C 1 0 L 3 Q v d G L 0 L k g 0 Y L Q u N C / L n t D b 2 x 1 b W 4 z L D J 9 J n F 1 b 3 Q 7 L C Z x d W 9 0 O 1 N l Y 3 R p b 2 4 x L 2 R h d G E 1 L 9 C Y 0 L f Q v N C 1 0 L 3 Q t d C 9 0 L 3 R i 9 C 5 I N G C 0 L j Q v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T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U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w M l Q x N D o w O D o 0 M S 4 2 O D g y M j M 0 W i I g L z 4 8 R W 5 0 c n k g V H l w Z T 0 i R m l s b E N v b H V t b l R 5 c G V z I i B W Y W x 1 Z T 0 i c 0 J n W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N i / Q m N C 3 0 L z Q t d C 9 0 L X Q v d C 9 0 Y v Q u S D R g t C 4 0 L 8 u e 0 N v b H V t b j E s M H 0 m c X V v d D s s J n F 1 b 3 Q 7 U 2 V j d G l v b j E v Z G F 0 Y T Y v 0 J j Q t 9 C 8 0 L X Q v d C 1 0 L 3 Q v d G L 0 L k g 0 Y L Q u N C / L n t D b 2 x 1 b W 4 y L D F 9 J n F 1 b 3 Q 7 L C Z x d W 9 0 O 1 N l Y 3 R p b 2 4 x L 2 R h d G E 2 L 9 C Y 0 L f Q v N C 1 0 L 3 Q t d C 9 0 L 3 R i 9 C 5 I N G C 0 L j Q v y 5 7 Q 2 9 s d W 1 u M y w y f S Z x d W 9 0 O y w m c X V v d D t T Z W N 0 a W 9 u M S 9 k Y X R h N i / Q m N C 3 0 L z Q t d C 9 0 L X Q v d C 9 0 Y v Q u S D R g t C 4 0 L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F 0 Y T Y v 0 J j Q t 9 C 8 0 L X Q v d C 1 0 L 3 Q v d G L 0 L k g 0 Y L Q u N C / L n t D b 2 x 1 b W 4 x L D B 9 J n F 1 b 3 Q 7 L C Z x d W 9 0 O 1 N l Y 3 R p b 2 4 x L 2 R h d G E 2 L 9 C Y 0 L f Q v N C 1 0 L 3 Q t d C 9 0 L 3 R i 9 C 5 I N G C 0 L j Q v y 5 7 Q 2 9 s d W 1 u M i w x f S Z x d W 9 0 O y w m c X V v d D t T Z W N 0 a W 9 u M S 9 k Y X R h N i / Q m N C 3 0 L z Q t d C 9 0 L X Q v d C 9 0 Y v Q u S D R g t C 4 0 L 8 u e 0 N v b H V t b j M s M n 0 m c X V v d D s s J n F 1 b 3 Q 7 U 2 V j d G l v b j E v Z G F 0 Y T Y v 0 J j Q t 9 C 8 0 L X Q v d C 1 0 L 3 Q v d G L 0 L k g 0 Y L Q u N C /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N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N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E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A y V D E 0 O j E x O j Q w L j I y M T M 2 O D N a I i A v P j x F b n R y e S B U e X B l P S J G a W x s Q 2 9 s d W 1 u V H l w Z X M i I F Z h b H V l P S J z Q m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3 L 9 C Y 0 L f Q v N C 1 0 L 3 Q t d C 9 0 L 3 R i 9 C 5 I N G C 0 L j Q v y 5 7 Q 2 9 s d W 1 u M S w w f S Z x d W 9 0 O y w m c X V v d D t T Z W N 0 a W 9 u M S 9 k Y X R h N y / Q m N C 3 0 L z Q t d C 9 0 L X Q v d C 9 0 Y v Q u S D R g t C 4 0 L 8 u e 0 N v b H V t b j I s M X 0 m c X V v d D s s J n F 1 b 3 Q 7 U 2 V j d G l v b j E v Z G F 0 Y T c v 0 J j Q t 9 C 8 0 L X Q v d C 1 0 L 3 Q v d G L 0 L k g 0 Y L Q u N C / L n t D b 2 x 1 b W 4 z L D J 9 J n F 1 b 3 Q 7 L C Z x d W 9 0 O 1 N l Y 3 R p b 2 4 x L 2 R h d G E 3 L 9 C Y 0 L f Q v N C 1 0 L 3 Q t d C 9 0 L 3 R i 9 C 5 I N G C 0 L j Q v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Y X R h N y / Q m N C 3 0 L z Q t d C 9 0 L X Q v d C 9 0 Y v Q u S D R g t C 4 0 L 8 u e 0 N v b H V t b j E s M H 0 m c X V v d D s s J n F 1 b 3 Q 7 U 2 V j d G l v b j E v Z G F 0 Y T c v 0 J j Q t 9 C 8 0 L X Q v d C 1 0 L 3 Q v d G L 0 L k g 0 Y L Q u N C / L n t D b 2 x 1 b W 4 y L D F 9 J n F 1 b 3 Q 7 L C Z x d W 9 0 O 1 N l Y 3 R p b 2 4 x L 2 R h d G E 3 L 9 C Y 0 L f Q v N C 1 0 L 3 Q t d C 9 0 L 3 R i 9 C 5 I N G C 0 L j Q v y 5 7 Q 2 9 s d W 1 u M y w y f S Z x d W 9 0 O y w m c X V v d D t T Z W N 0 a W 9 u M S 9 k Y X R h N y / Q m N C 3 0 L z Q t d C 9 0 L X Q v d C 9 0 Y v Q u S D R g t C 4 0 L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3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3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f X Y R 4 v U 2 O R 6 O W / 9 d e y c G O A A A A A A I A A A A A A A N m A A D A A A A A E A A A A C y g r K q 2 8 U V R F Q u e E m n m D H 8 A A A A A B I A A A K A A A A A Q A A A A a 2 q i R 8 5 Z r Y h N U 8 U Q u g X X s V A A A A B u Y L O p a 1 4 b u A m M t F b K 8 6 m T i 0 H b 9 i A h x k f O U b E a l K z p h A 9 A M / N q V P Y 3 p 7 r q k i P m a M 3 q 8 D v Y K l P 0 3 9 t v O A x P o 9 y 5 a t j P A m w G e v i o V 8 3 q H c A G v h Q A A A B S J E a k G 8 H x M G s K N G Z M i z S L X b u u b g = = < / D a t a M a s h u p > 
</file>

<file path=customXml/itemProps1.xml><?xml version="1.0" encoding="utf-8"?>
<ds:datastoreItem xmlns:ds="http://schemas.openxmlformats.org/officeDocument/2006/customXml" ds:itemID="{1C5B1E2A-6301-40D8-AF31-9537789FAD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tj = 1</vt:lpstr>
      <vt:lpstr>tj = 5</vt:lpstr>
      <vt:lpstr>tj = 10</vt:lpstr>
      <vt:lpstr>tj = 25</vt:lpstr>
      <vt:lpstr>tj = 50</vt:lpstr>
      <vt:lpstr>tj = 75</vt:lpstr>
      <vt:lpstr>tj = 99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Виталий Евгеньевич Доронин</dc:creator>
  <cp:lastModifiedBy>Виталий Доронин</cp:lastModifiedBy>
  <dcterms:created xsi:type="dcterms:W3CDTF">2018-06-02T12:29:15Z</dcterms:created>
  <dcterms:modified xsi:type="dcterms:W3CDTF">2018-06-03T18:03:22Z</dcterms:modified>
</cp:coreProperties>
</file>