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1.xml" ContentType="application/vnd.ms-excel.person+xml"/>
  <Override PartName="/xl/persons/person0.xml" ContentType="application/vnd.ms-excel.person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SS\pjr\AHP\"/>
    </mc:Choice>
  </mc:AlternateContent>
  <xr:revisionPtr revIDLastSave="0" documentId="13_ncr:1_{0195A73E-8C1D-4315-81D8-66B650DD2601}" xr6:coauthVersionLast="47" xr6:coauthVersionMax="47" xr10:uidLastSave="{00000000-0000-0000-0000-000000000000}"/>
  <bookViews>
    <workbookView xWindow="-108" yWindow="-108" windowWidth="23256" windowHeight="12456" xr2:uid="{EE5068A2-DCFC-46A7-BC76-458F73BDD25C}"/>
  </bookViews>
  <sheets>
    <sheet name="Sheet1" sheetId="1" r:id="rId1"/>
  </sheets>
  <definedNames>
    <definedName name="_xlnm._FilterDatabase" localSheetId="0" hidden="1">Sheet1!$D$180:$D$188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8" i="1" l="1"/>
  <c r="N121" i="1" s="1"/>
  <c r="H158" i="1" s="1"/>
  <c r="D128" i="1"/>
  <c r="E128" i="1"/>
  <c r="P120" i="1" s="1"/>
  <c r="J157" i="1" s="1"/>
  <c r="F128" i="1"/>
  <c r="Q119" i="1" s="1"/>
  <c r="K156" i="1" s="1"/>
  <c r="G128" i="1"/>
  <c r="R119" i="1" s="1"/>
  <c r="L156" i="1" s="1"/>
  <c r="H128" i="1"/>
  <c r="S119" i="1" s="1"/>
  <c r="M156" i="1" s="1"/>
  <c r="I128" i="1"/>
  <c r="T119" i="1" s="1"/>
  <c r="N156" i="1" s="1"/>
  <c r="J128" i="1"/>
  <c r="B128" i="1"/>
  <c r="M124" i="1" s="1"/>
  <c r="U107" i="1"/>
  <c r="V145" i="1" s="1"/>
  <c r="R108" i="1"/>
  <c r="S146" i="1" s="1"/>
  <c r="U108" i="1"/>
  <c r="V146" i="1" s="1"/>
  <c r="U109" i="1"/>
  <c r="V147" i="1" s="1"/>
  <c r="U111" i="1"/>
  <c r="V149" i="1" s="1"/>
  <c r="R112" i="1"/>
  <c r="S150" i="1" s="1"/>
  <c r="U112" i="1"/>
  <c r="V150" i="1" s="1"/>
  <c r="U113" i="1"/>
  <c r="V151" i="1" s="1"/>
  <c r="M111" i="1"/>
  <c r="N149" i="1" s="1"/>
  <c r="M110" i="1"/>
  <c r="N148" i="1" s="1"/>
  <c r="C115" i="1"/>
  <c r="N106" i="1" s="1"/>
  <c r="O144" i="1" s="1"/>
  <c r="D115" i="1"/>
  <c r="O106" i="1" s="1"/>
  <c r="P144" i="1" s="1"/>
  <c r="E115" i="1"/>
  <c r="P106" i="1" s="1"/>
  <c r="Q144" i="1" s="1"/>
  <c r="F115" i="1"/>
  <c r="Q106" i="1" s="1"/>
  <c r="R144" i="1" s="1"/>
  <c r="G115" i="1"/>
  <c r="R109" i="1" s="1"/>
  <c r="S147" i="1" s="1"/>
  <c r="H115" i="1"/>
  <c r="S106" i="1" s="1"/>
  <c r="T144" i="1" s="1"/>
  <c r="I115" i="1"/>
  <c r="T109" i="1" s="1"/>
  <c r="U147" i="1" s="1"/>
  <c r="J115" i="1"/>
  <c r="U106" i="1" s="1"/>
  <c r="V144" i="1" s="1"/>
  <c r="B115" i="1"/>
  <c r="M114" i="1" s="1"/>
  <c r="C101" i="1"/>
  <c r="N93" i="1" s="1"/>
  <c r="C145" i="1" s="1"/>
  <c r="D101" i="1"/>
  <c r="O94" i="1" s="1"/>
  <c r="D146" i="1" s="1"/>
  <c r="E101" i="1"/>
  <c r="P94" i="1" s="1"/>
  <c r="E146" i="1" s="1"/>
  <c r="F101" i="1"/>
  <c r="Q92" i="1" s="1"/>
  <c r="F144" i="1" s="1"/>
  <c r="G101" i="1"/>
  <c r="R92" i="1" s="1"/>
  <c r="G144" i="1" s="1"/>
  <c r="H101" i="1"/>
  <c r="S92" i="1" s="1"/>
  <c r="H144" i="1" s="1"/>
  <c r="I101" i="1"/>
  <c r="T92" i="1" s="1"/>
  <c r="I144" i="1" s="1"/>
  <c r="J101" i="1"/>
  <c r="U96" i="1" s="1"/>
  <c r="J148" i="1" s="1"/>
  <c r="B101" i="1"/>
  <c r="M97" i="1" s="1"/>
  <c r="B149" i="1" s="1"/>
  <c r="C87" i="1"/>
  <c r="N78" i="1" s="1"/>
  <c r="O132" i="1" s="1"/>
  <c r="D87" i="1"/>
  <c r="O78" i="1" s="1"/>
  <c r="P132" i="1" s="1"/>
  <c r="E87" i="1"/>
  <c r="P78" i="1" s="1"/>
  <c r="Q132" i="1" s="1"/>
  <c r="F87" i="1"/>
  <c r="Q78" i="1" s="1"/>
  <c r="R132" i="1" s="1"/>
  <c r="G87" i="1"/>
  <c r="R85" i="1" s="1"/>
  <c r="S139" i="1" s="1"/>
  <c r="H87" i="1"/>
  <c r="S78" i="1" s="1"/>
  <c r="T132" i="1" s="1"/>
  <c r="I87" i="1"/>
  <c r="T78" i="1" s="1"/>
  <c r="U132" i="1" s="1"/>
  <c r="J87" i="1"/>
  <c r="U78" i="1" s="1"/>
  <c r="V132" i="1" s="1"/>
  <c r="B87" i="1"/>
  <c r="M79" i="1" s="1"/>
  <c r="N133" i="1" s="1"/>
  <c r="C73" i="1"/>
  <c r="N66" i="1" s="1"/>
  <c r="C134" i="1" s="1"/>
  <c r="D73" i="1"/>
  <c r="O66" i="1" s="1"/>
  <c r="D134" i="1" s="1"/>
  <c r="E73" i="1"/>
  <c r="P66" i="1" s="1"/>
  <c r="E134" i="1" s="1"/>
  <c r="F73" i="1"/>
  <c r="Q66" i="1" s="1"/>
  <c r="F134" i="1" s="1"/>
  <c r="G73" i="1"/>
  <c r="R66" i="1" s="1"/>
  <c r="G134" i="1" s="1"/>
  <c r="H73" i="1"/>
  <c r="S66" i="1" s="1"/>
  <c r="H134" i="1" s="1"/>
  <c r="I73" i="1"/>
  <c r="T66" i="1" s="1"/>
  <c r="I134" i="1" s="1"/>
  <c r="J73" i="1"/>
  <c r="U66" i="1" s="1"/>
  <c r="J134" i="1" s="1"/>
  <c r="B73" i="1"/>
  <c r="M68" i="1" s="1"/>
  <c r="B136" i="1" s="1"/>
  <c r="M127" i="1" l="1"/>
  <c r="N124" i="1"/>
  <c r="H161" i="1" s="1"/>
  <c r="N120" i="1"/>
  <c r="H157" i="1" s="1"/>
  <c r="P127" i="1"/>
  <c r="J164" i="1" s="1"/>
  <c r="P123" i="1"/>
  <c r="J160" i="1" s="1"/>
  <c r="P119" i="1"/>
  <c r="J156" i="1" s="1"/>
  <c r="P100" i="1"/>
  <c r="E152" i="1" s="1"/>
  <c r="M112" i="1"/>
  <c r="N150" i="1" s="1"/>
  <c r="R111" i="1"/>
  <c r="S149" i="1" s="1"/>
  <c r="R107" i="1"/>
  <c r="S145" i="1" s="1"/>
  <c r="N127" i="1"/>
  <c r="H164" i="1" s="1"/>
  <c r="N123" i="1"/>
  <c r="H160" i="1" s="1"/>
  <c r="N119" i="1"/>
  <c r="H156" i="1" s="1"/>
  <c r="P93" i="1"/>
  <c r="E145" i="1" s="1"/>
  <c r="U114" i="1"/>
  <c r="V152" i="1" s="1"/>
  <c r="U110" i="1"/>
  <c r="V148" i="1" s="1"/>
  <c r="P126" i="1"/>
  <c r="J163" i="1" s="1"/>
  <c r="P122" i="1"/>
  <c r="J159" i="1" s="1"/>
  <c r="P92" i="1"/>
  <c r="E144" i="1" s="1"/>
  <c r="R114" i="1"/>
  <c r="S152" i="1" s="1"/>
  <c r="R110" i="1"/>
  <c r="S148" i="1" s="1"/>
  <c r="R106" i="1"/>
  <c r="S144" i="1" s="1"/>
  <c r="N126" i="1"/>
  <c r="H163" i="1" s="1"/>
  <c r="N122" i="1"/>
  <c r="H159" i="1" s="1"/>
  <c r="P125" i="1"/>
  <c r="J162" i="1" s="1"/>
  <c r="P121" i="1"/>
  <c r="J158" i="1" s="1"/>
  <c r="M107" i="1"/>
  <c r="N145" i="1" s="1"/>
  <c r="R113" i="1"/>
  <c r="S151" i="1" s="1"/>
  <c r="M119" i="1"/>
  <c r="N125" i="1"/>
  <c r="H162" i="1" s="1"/>
  <c r="M108" i="1"/>
  <c r="N146" i="1" s="1"/>
  <c r="M125" i="1"/>
  <c r="G162" i="1" s="1"/>
  <c r="P124" i="1"/>
  <c r="J161" i="1" s="1"/>
  <c r="N152" i="1"/>
  <c r="T113" i="1"/>
  <c r="U151" i="1" s="1"/>
  <c r="T108" i="1"/>
  <c r="U146" i="1" s="1"/>
  <c r="M98" i="1"/>
  <c r="B150" i="1" s="1"/>
  <c r="M109" i="1"/>
  <c r="S114" i="1"/>
  <c r="T152" i="1" s="1"/>
  <c r="S113" i="1"/>
  <c r="T151" i="1" s="1"/>
  <c r="S112" i="1"/>
  <c r="T150" i="1" s="1"/>
  <c r="S111" i="1"/>
  <c r="T149" i="1" s="1"/>
  <c r="S110" i="1"/>
  <c r="T148" i="1" s="1"/>
  <c r="S109" i="1"/>
  <c r="T147" i="1" s="1"/>
  <c r="S108" i="1"/>
  <c r="T146" i="1" s="1"/>
  <c r="S107" i="1"/>
  <c r="T145" i="1" s="1"/>
  <c r="T110" i="1"/>
  <c r="U148" i="1" s="1"/>
  <c r="Q114" i="1"/>
  <c r="R152" i="1" s="1"/>
  <c r="Q113" i="1"/>
  <c r="R151" i="1" s="1"/>
  <c r="Q112" i="1"/>
  <c r="R150" i="1" s="1"/>
  <c r="Q111" i="1"/>
  <c r="R149" i="1" s="1"/>
  <c r="Q110" i="1"/>
  <c r="R148" i="1" s="1"/>
  <c r="Q109" i="1"/>
  <c r="R147" i="1" s="1"/>
  <c r="Q108" i="1"/>
  <c r="R146" i="1" s="1"/>
  <c r="Q107" i="1"/>
  <c r="R145" i="1" s="1"/>
  <c r="G161" i="1"/>
  <c r="T112" i="1"/>
  <c r="U150" i="1" s="1"/>
  <c r="T106" i="1"/>
  <c r="U144" i="1" s="1"/>
  <c r="P114" i="1"/>
  <c r="Q152" i="1" s="1"/>
  <c r="P113" i="1"/>
  <c r="Q151" i="1" s="1"/>
  <c r="P112" i="1"/>
  <c r="Q150" i="1" s="1"/>
  <c r="P111" i="1"/>
  <c r="Q149" i="1" s="1"/>
  <c r="P110" i="1"/>
  <c r="Q148" i="1" s="1"/>
  <c r="P109" i="1"/>
  <c r="Q147" i="1" s="1"/>
  <c r="P108" i="1"/>
  <c r="Q146" i="1" s="1"/>
  <c r="P107" i="1"/>
  <c r="Q145" i="1" s="1"/>
  <c r="U119" i="1"/>
  <c r="O156" i="1" s="1"/>
  <c r="U120" i="1"/>
  <c r="O157" i="1" s="1"/>
  <c r="U121" i="1"/>
  <c r="O158" i="1" s="1"/>
  <c r="U122" i="1"/>
  <c r="O159" i="1" s="1"/>
  <c r="U123" i="1"/>
  <c r="O160" i="1" s="1"/>
  <c r="U124" i="1"/>
  <c r="O161" i="1" s="1"/>
  <c r="U125" i="1"/>
  <c r="O162" i="1" s="1"/>
  <c r="U126" i="1"/>
  <c r="O163" i="1" s="1"/>
  <c r="U127" i="1"/>
  <c r="O164" i="1" s="1"/>
  <c r="G156" i="1"/>
  <c r="T111" i="1"/>
  <c r="U149" i="1" s="1"/>
  <c r="T107" i="1"/>
  <c r="U145" i="1" s="1"/>
  <c r="M113" i="1"/>
  <c r="O114" i="1"/>
  <c r="P152" i="1" s="1"/>
  <c r="O113" i="1"/>
  <c r="P151" i="1" s="1"/>
  <c r="O112" i="1"/>
  <c r="P150" i="1" s="1"/>
  <c r="O111" i="1"/>
  <c r="P149" i="1" s="1"/>
  <c r="O110" i="1"/>
  <c r="P148" i="1" s="1"/>
  <c r="O109" i="1"/>
  <c r="P147" i="1" s="1"/>
  <c r="O108" i="1"/>
  <c r="P146" i="1" s="1"/>
  <c r="O107" i="1"/>
  <c r="P145" i="1" s="1"/>
  <c r="V125" i="1"/>
  <c r="T114" i="1"/>
  <c r="U152" i="1" s="1"/>
  <c r="O119" i="1"/>
  <c r="I156" i="1" s="1"/>
  <c r="O120" i="1"/>
  <c r="I157" i="1" s="1"/>
  <c r="O121" i="1"/>
  <c r="I158" i="1" s="1"/>
  <c r="O122" i="1"/>
  <c r="I159" i="1" s="1"/>
  <c r="O123" i="1"/>
  <c r="I160" i="1" s="1"/>
  <c r="O124" i="1"/>
  <c r="I161" i="1" s="1"/>
  <c r="O125" i="1"/>
  <c r="I162" i="1" s="1"/>
  <c r="O126" i="1"/>
  <c r="I163" i="1" s="1"/>
  <c r="O127" i="1"/>
  <c r="I164" i="1" s="1"/>
  <c r="M106" i="1"/>
  <c r="N114" i="1"/>
  <c r="O152" i="1" s="1"/>
  <c r="N113" i="1"/>
  <c r="O151" i="1" s="1"/>
  <c r="N112" i="1"/>
  <c r="N111" i="1"/>
  <c r="O149" i="1" s="1"/>
  <c r="N110" i="1"/>
  <c r="O148" i="1" s="1"/>
  <c r="N109" i="1"/>
  <c r="O147" i="1" s="1"/>
  <c r="N108" i="1"/>
  <c r="O146" i="1" s="1"/>
  <c r="N107" i="1"/>
  <c r="O145" i="1" s="1"/>
  <c r="G164" i="1"/>
  <c r="M126" i="1"/>
  <c r="M120" i="1"/>
  <c r="M121" i="1"/>
  <c r="T127" i="1"/>
  <c r="N164" i="1" s="1"/>
  <c r="T126" i="1"/>
  <c r="N163" i="1" s="1"/>
  <c r="T125" i="1"/>
  <c r="N162" i="1" s="1"/>
  <c r="T124" i="1"/>
  <c r="N161" i="1" s="1"/>
  <c r="T123" i="1"/>
  <c r="N160" i="1" s="1"/>
  <c r="T122" i="1"/>
  <c r="N159" i="1" s="1"/>
  <c r="T121" i="1"/>
  <c r="N158" i="1" s="1"/>
  <c r="T120" i="1"/>
  <c r="N157" i="1" s="1"/>
  <c r="M122" i="1"/>
  <c r="S127" i="1"/>
  <c r="M164" i="1" s="1"/>
  <c r="S126" i="1"/>
  <c r="M163" i="1" s="1"/>
  <c r="S125" i="1"/>
  <c r="M162" i="1" s="1"/>
  <c r="S124" i="1"/>
  <c r="M161" i="1" s="1"/>
  <c r="S123" i="1"/>
  <c r="M160" i="1" s="1"/>
  <c r="S122" i="1"/>
  <c r="M159" i="1" s="1"/>
  <c r="S121" i="1"/>
  <c r="M158" i="1" s="1"/>
  <c r="S120" i="1"/>
  <c r="M157" i="1" s="1"/>
  <c r="M123" i="1"/>
  <c r="R127" i="1"/>
  <c r="L164" i="1" s="1"/>
  <c r="R126" i="1"/>
  <c r="L163" i="1" s="1"/>
  <c r="R125" i="1"/>
  <c r="L162" i="1" s="1"/>
  <c r="R124" i="1"/>
  <c r="L161" i="1" s="1"/>
  <c r="R123" i="1"/>
  <c r="L160" i="1" s="1"/>
  <c r="R122" i="1"/>
  <c r="L159" i="1" s="1"/>
  <c r="R121" i="1"/>
  <c r="L158" i="1" s="1"/>
  <c r="R120" i="1"/>
  <c r="L157" i="1" s="1"/>
  <c r="Q127" i="1"/>
  <c r="K164" i="1" s="1"/>
  <c r="Q126" i="1"/>
  <c r="K163" i="1" s="1"/>
  <c r="Q125" i="1"/>
  <c r="K162" i="1" s="1"/>
  <c r="Q124" i="1"/>
  <c r="K161" i="1" s="1"/>
  <c r="Q123" i="1"/>
  <c r="K160" i="1" s="1"/>
  <c r="Q122" i="1"/>
  <c r="K159" i="1" s="1"/>
  <c r="Q121" i="1"/>
  <c r="K158" i="1" s="1"/>
  <c r="Q120" i="1"/>
  <c r="K157" i="1" s="1"/>
  <c r="P99" i="1"/>
  <c r="E151" i="1" s="1"/>
  <c r="P98" i="1"/>
  <c r="E150" i="1" s="1"/>
  <c r="P97" i="1"/>
  <c r="E149" i="1" s="1"/>
  <c r="P96" i="1"/>
  <c r="E148" i="1" s="1"/>
  <c r="P95" i="1"/>
  <c r="E147" i="1" s="1"/>
  <c r="O99" i="1"/>
  <c r="D151" i="1" s="1"/>
  <c r="O96" i="1"/>
  <c r="D148" i="1" s="1"/>
  <c r="O93" i="1"/>
  <c r="D145" i="1" s="1"/>
  <c r="M100" i="1"/>
  <c r="B152" i="1" s="1"/>
  <c r="N98" i="1"/>
  <c r="C150" i="1" s="1"/>
  <c r="N95" i="1"/>
  <c r="C147" i="1" s="1"/>
  <c r="N92" i="1"/>
  <c r="C144" i="1" s="1"/>
  <c r="M93" i="1"/>
  <c r="B145" i="1" s="1"/>
  <c r="U98" i="1"/>
  <c r="J150" i="1" s="1"/>
  <c r="U95" i="1"/>
  <c r="J147" i="1" s="1"/>
  <c r="U93" i="1"/>
  <c r="J145" i="1" s="1"/>
  <c r="M94" i="1"/>
  <c r="B146" i="1" s="1"/>
  <c r="T98" i="1"/>
  <c r="I150" i="1" s="1"/>
  <c r="T95" i="1"/>
  <c r="I147" i="1" s="1"/>
  <c r="M95" i="1"/>
  <c r="B147" i="1" s="1"/>
  <c r="S100" i="1"/>
  <c r="H152" i="1" s="1"/>
  <c r="S99" i="1"/>
  <c r="H151" i="1" s="1"/>
  <c r="S98" i="1"/>
  <c r="H150" i="1" s="1"/>
  <c r="S97" i="1"/>
  <c r="H149" i="1" s="1"/>
  <c r="S96" i="1"/>
  <c r="H148" i="1" s="1"/>
  <c r="S95" i="1"/>
  <c r="H147" i="1" s="1"/>
  <c r="S94" i="1"/>
  <c r="H146" i="1" s="1"/>
  <c r="S93" i="1"/>
  <c r="H145" i="1" s="1"/>
  <c r="M99" i="1"/>
  <c r="B151" i="1" s="1"/>
  <c r="O98" i="1"/>
  <c r="D150" i="1" s="1"/>
  <c r="O95" i="1"/>
  <c r="D147" i="1" s="1"/>
  <c r="O92" i="1"/>
  <c r="D144" i="1" s="1"/>
  <c r="N100" i="1"/>
  <c r="C152" i="1" s="1"/>
  <c r="N97" i="1"/>
  <c r="C149" i="1" s="1"/>
  <c r="N94" i="1"/>
  <c r="C146" i="1" s="1"/>
  <c r="U100" i="1"/>
  <c r="J152" i="1" s="1"/>
  <c r="U97" i="1"/>
  <c r="J149" i="1" s="1"/>
  <c r="U94" i="1"/>
  <c r="J146" i="1" s="1"/>
  <c r="U92" i="1"/>
  <c r="J144" i="1" s="1"/>
  <c r="T99" i="1"/>
  <c r="I151" i="1" s="1"/>
  <c r="T96" i="1"/>
  <c r="I148" i="1" s="1"/>
  <c r="T93" i="1"/>
  <c r="I145" i="1" s="1"/>
  <c r="M96" i="1"/>
  <c r="B148" i="1" s="1"/>
  <c r="R100" i="1"/>
  <c r="G152" i="1" s="1"/>
  <c r="R99" i="1"/>
  <c r="G151" i="1" s="1"/>
  <c r="R98" i="1"/>
  <c r="G150" i="1" s="1"/>
  <c r="R97" i="1"/>
  <c r="G149" i="1" s="1"/>
  <c r="R96" i="1"/>
  <c r="G148" i="1" s="1"/>
  <c r="R95" i="1"/>
  <c r="G147" i="1" s="1"/>
  <c r="R94" i="1"/>
  <c r="G146" i="1" s="1"/>
  <c r="R93" i="1"/>
  <c r="G145" i="1" s="1"/>
  <c r="O100" i="1"/>
  <c r="D152" i="1" s="1"/>
  <c r="O97" i="1"/>
  <c r="D149" i="1" s="1"/>
  <c r="M92" i="1"/>
  <c r="B144" i="1" s="1"/>
  <c r="N99" i="1"/>
  <c r="C151" i="1" s="1"/>
  <c r="N96" i="1"/>
  <c r="C148" i="1" s="1"/>
  <c r="U99" i="1"/>
  <c r="J151" i="1" s="1"/>
  <c r="T100" i="1"/>
  <c r="I152" i="1" s="1"/>
  <c r="T97" i="1"/>
  <c r="I149" i="1" s="1"/>
  <c r="T94" i="1"/>
  <c r="I146" i="1" s="1"/>
  <c r="Q100" i="1"/>
  <c r="F152" i="1" s="1"/>
  <c r="Q99" i="1"/>
  <c r="F151" i="1" s="1"/>
  <c r="Q98" i="1"/>
  <c r="F150" i="1" s="1"/>
  <c r="Q97" i="1"/>
  <c r="F149" i="1" s="1"/>
  <c r="Q96" i="1"/>
  <c r="F148" i="1" s="1"/>
  <c r="Q95" i="1"/>
  <c r="F147" i="1" s="1"/>
  <c r="Q94" i="1"/>
  <c r="F146" i="1" s="1"/>
  <c r="Q93" i="1"/>
  <c r="F145" i="1" s="1"/>
  <c r="S85" i="1"/>
  <c r="T139" i="1" s="1"/>
  <c r="S84" i="1"/>
  <c r="T138" i="1" s="1"/>
  <c r="S83" i="1"/>
  <c r="T137" i="1" s="1"/>
  <c r="S82" i="1"/>
  <c r="T136" i="1" s="1"/>
  <c r="S81" i="1"/>
  <c r="T135" i="1" s="1"/>
  <c r="M81" i="1"/>
  <c r="N135" i="1" s="1"/>
  <c r="S80" i="1"/>
  <c r="T134" i="1" s="1"/>
  <c r="M82" i="1"/>
  <c r="N136" i="1" s="1"/>
  <c r="S79" i="1"/>
  <c r="T133" i="1" s="1"/>
  <c r="S86" i="1"/>
  <c r="T140" i="1" s="1"/>
  <c r="R84" i="1"/>
  <c r="S138" i="1" s="1"/>
  <c r="M80" i="1"/>
  <c r="N134" i="1" s="1"/>
  <c r="T86" i="1"/>
  <c r="U140" i="1" s="1"/>
  <c r="T85" i="1"/>
  <c r="U139" i="1" s="1"/>
  <c r="T84" i="1"/>
  <c r="U138" i="1" s="1"/>
  <c r="T83" i="1"/>
  <c r="U137" i="1" s="1"/>
  <c r="T82" i="1"/>
  <c r="U136" i="1" s="1"/>
  <c r="T81" i="1"/>
  <c r="U135" i="1" s="1"/>
  <c r="T80" i="1"/>
  <c r="U134" i="1" s="1"/>
  <c r="T79" i="1"/>
  <c r="U133" i="1" s="1"/>
  <c r="R80" i="1"/>
  <c r="S134" i="1" s="1"/>
  <c r="R79" i="1"/>
  <c r="S133" i="1" s="1"/>
  <c r="R78" i="1"/>
  <c r="S132" i="1" s="1"/>
  <c r="R86" i="1"/>
  <c r="S140" i="1" s="1"/>
  <c r="R81" i="1"/>
  <c r="S135" i="1" s="1"/>
  <c r="M83" i="1"/>
  <c r="N137" i="1" s="1"/>
  <c r="Q86" i="1"/>
  <c r="R140" i="1" s="1"/>
  <c r="Q85" i="1"/>
  <c r="R139" i="1" s="1"/>
  <c r="Q84" i="1"/>
  <c r="R138" i="1" s="1"/>
  <c r="Q83" i="1"/>
  <c r="R137" i="1" s="1"/>
  <c r="Q82" i="1"/>
  <c r="R136" i="1" s="1"/>
  <c r="Q81" i="1"/>
  <c r="R135" i="1" s="1"/>
  <c r="Q80" i="1"/>
  <c r="R134" i="1" s="1"/>
  <c r="Q79" i="1"/>
  <c r="R133" i="1" s="1"/>
  <c r="M84" i="1"/>
  <c r="N138" i="1" s="1"/>
  <c r="P86" i="1"/>
  <c r="Q140" i="1" s="1"/>
  <c r="P85" i="1"/>
  <c r="Q139" i="1" s="1"/>
  <c r="P84" i="1"/>
  <c r="Q138" i="1" s="1"/>
  <c r="P83" i="1"/>
  <c r="Q137" i="1" s="1"/>
  <c r="P82" i="1"/>
  <c r="Q136" i="1" s="1"/>
  <c r="P81" i="1"/>
  <c r="Q135" i="1" s="1"/>
  <c r="P80" i="1"/>
  <c r="Q134" i="1" s="1"/>
  <c r="P79" i="1"/>
  <c r="Q133" i="1" s="1"/>
  <c r="R82" i="1"/>
  <c r="S136" i="1" s="1"/>
  <c r="M85" i="1"/>
  <c r="N139" i="1" s="1"/>
  <c r="O86" i="1"/>
  <c r="P140" i="1" s="1"/>
  <c r="O85" i="1"/>
  <c r="P139" i="1" s="1"/>
  <c r="O84" i="1"/>
  <c r="P138" i="1" s="1"/>
  <c r="O83" i="1"/>
  <c r="P137" i="1" s="1"/>
  <c r="O82" i="1"/>
  <c r="P136" i="1" s="1"/>
  <c r="O81" i="1"/>
  <c r="P135" i="1" s="1"/>
  <c r="O80" i="1"/>
  <c r="P134" i="1" s="1"/>
  <c r="O79" i="1"/>
  <c r="P133" i="1" s="1"/>
  <c r="R83" i="1"/>
  <c r="S137" i="1" s="1"/>
  <c r="M78" i="1"/>
  <c r="M86" i="1"/>
  <c r="N140" i="1" s="1"/>
  <c r="N86" i="1"/>
  <c r="O140" i="1" s="1"/>
  <c r="N85" i="1"/>
  <c r="O139" i="1" s="1"/>
  <c r="N84" i="1"/>
  <c r="O138" i="1" s="1"/>
  <c r="N83" i="1"/>
  <c r="O137" i="1" s="1"/>
  <c r="N82" i="1"/>
  <c r="O136" i="1" s="1"/>
  <c r="N81" i="1"/>
  <c r="O135" i="1" s="1"/>
  <c r="N80" i="1"/>
  <c r="O134" i="1" s="1"/>
  <c r="N79" i="1"/>
  <c r="O133" i="1" s="1"/>
  <c r="U86" i="1"/>
  <c r="V140" i="1" s="1"/>
  <c r="U85" i="1"/>
  <c r="V139" i="1" s="1"/>
  <c r="U84" i="1"/>
  <c r="V138" i="1" s="1"/>
  <c r="U83" i="1"/>
  <c r="V137" i="1" s="1"/>
  <c r="U82" i="1"/>
  <c r="V136" i="1" s="1"/>
  <c r="U81" i="1"/>
  <c r="V135" i="1" s="1"/>
  <c r="U80" i="1"/>
  <c r="V134" i="1" s="1"/>
  <c r="U79" i="1"/>
  <c r="V133" i="1" s="1"/>
  <c r="U65" i="1"/>
  <c r="J133" i="1" s="1"/>
  <c r="U71" i="1"/>
  <c r="J139" i="1" s="1"/>
  <c r="U68" i="1"/>
  <c r="J136" i="1" s="1"/>
  <c r="U72" i="1"/>
  <c r="J140" i="1" s="1"/>
  <c r="U70" i="1"/>
  <c r="J138" i="1" s="1"/>
  <c r="U69" i="1"/>
  <c r="J137" i="1" s="1"/>
  <c r="U67" i="1"/>
  <c r="J135" i="1" s="1"/>
  <c r="U64" i="1"/>
  <c r="J132" i="1" s="1"/>
  <c r="T69" i="1"/>
  <c r="I137" i="1" s="1"/>
  <c r="T72" i="1"/>
  <c r="I140" i="1" s="1"/>
  <c r="T71" i="1"/>
  <c r="I139" i="1" s="1"/>
  <c r="T65" i="1"/>
  <c r="I133" i="1" s="1"/>
  <c r="T68" i="1"/>
  <c r="I136" i="1" s="1"/>
  <c r="T67" i="1"/>
  <c r="I135" i="1" s="1"/>
  <c r="T64" i="1"/>
  <c r="I132" i="1" s="1"/>
  <c r="T70" i="1"/>
  <c r="I138" i="1" s="1"/>
  <c r="S65" i="1"/>
  <c r="H133" i="1" s="1"/>
  <c r="S71" i="1"/>
  <c r="H139" i="1" s="1"/>
  <c r="S68" i="1"/>
  <c r="H136" i="1" s="1"/>
  <c r="S70" i="1"/>
  <c r="H138" i="1" s="1"/>
  <c r="S67" i="1"/>
  <c r="H135" i="1" s="1"/>
  <c r="S72" i="1"/>
  <c r="H140" i="1" s="1"/>
  <c r="S69" i="1"/>
  <c r="H137" i="1" s="1"/>
  <c r="S64" i="1"/>
  <c r="H132" i="1" s="1"/>
  <c r="R69" i="1"/>
  <c r="G137" i="1" s="1"/>
  <c r="R65" i="1"/>
  <c r="G133" i="1" s="1"/>
  <c r="R71" i="1"/>
  <c r="G139" i="1" s="1"/>
  <c r="R67" i="1"/>
  <c r="G135" i="1" s="1"/>
  <c r="R64" i="1"/>
  <c r="G132" i="1" s="1"/>
  <c r="R72" i="1"/>
  <c r="G140" i="1" s="1"/>
  <c r="R70" i="1"/>
  <c r="G138" i="1" s="1"/>
  <c r="R68" i="1"/>
  <c r="G136" i="1" s="1"/>
  <c r="Q69" i="1"/>
  <c r="F137" i="1" s="1"/>
  <c r="Q72" i="1"/>
  <c r="F140" i="1" s="1"/>
  <c r="Q67" i="1"/>
  <c r="F135" i="1" s="1"/>
  <c r="Q70" i="1"/>
  <c r="F138" i="1" s="1"/>
  <c r="Q65" i="1"/>
  <c r="F133" i="1" s="1"/>
  <c r="Q68" i="1"/>
  <c r="F136" i="1" s="1"/>
  <c r="Q71" i="1"/>
  <c r="F139" i="1" s="1"/>
  <c r="Q64" i="1"/>
  <c r="F132" i="1" s="1"/>
  <c r="P71" i="1"/>
  <c r="E139" i="1" s="1"/>
  <c r="P67" i="1"/>
  <c r="E135" i="1" s="1"/>
  <c r="P72" i="1"/>
  <c r="E140" i="1" s="1"/>
  <c r="P68" i="1"/>
  <c r="E136" i="1" s="1"/>
  <c r="P65" i="1"/>
  <c r="E133" i="1" s="1"/>
  <c r="P69" i="1"/>
  <c r="E137" i="1" s="1"/>
  <c r="P64" i="1"/>
  <c r="E132" i="1" s="1"/>
  <c r="P70" i="1"/>
  <c r="E138" i="1" s="1"/>
  <c r="O67" i="1"/>
  <c r="D135" i="1" s="1"/>
  <c r="O69" i="1"/>
  <c r="D137" i="1" s="1"/>
  <c r="O71" i="1"/>
  <c r="D139" i="1" s="1"/>
  <c r="O72" i="1"/>
  <c r="D140" i="1" s="1"/>
  <c r="O68" i="1"/>
  <c r="D136" i="1" s="1"/>
  <c r="O70" i="1"/>
  <c r="D138" i="1" s="1"/>
  <c r="O65" i="1"/>
  <c r="D133" i="1" s="1"/>
  <c r="O64" i="1"/>
  <c r="D132" i="1" s="1"/>
  <c r="N64" i="1"/>
  <c r="C132" i="1" s="1"/>
  <c r="N65" i="1"/>
  <c r="C133" i="1" s="1"/>
  <c r="N72" i="1"/>
  <c r="C140" i="1" s="1"/>
  <c r="N71" i="1"/>
  <c r="C139" i="1" s="1"/>
  <c r="N70" i="1"/>
  <c r="C138" i="1" s="1"/>
  <c r="N69" i="1"/>
  <c r="C137" i="1" s="1"/>
  <c r="N68" i="1"/>
  <c r="C136" i="1" s="1"/>
  <c r="N67" i="1"/>
  <c r="C135" i="1" s="1"/>
  <c r="M64" i="1"/>
  <c r="B132" i="1" s="1"/>
  <c r="M65" i="1"/>
  <c r="B133" i="1" s="1"/>
  <c r="M72" i="1"/>
  <c r="B140" i="1" s="1"/>
  <c r="M71" i="1"/>
  <c r="B139" i="1" s="1"/>
  <c r="M67" i="1"/>
  <c r="B135" i="1" s="1"/>
  <c r="M70" i="1"/>
  <c r="B138" i="1" s="1"/>
  <c r="M66" i="1"/>
  <c r="M69" i="1"/>
  <c r="B137" i="1" s="1"/>
  <c r="V66" i="1" l="1"/>
  <c r="K134" i="1" s="1"/>
  <c r="B170" i="1" s="1"/>
  <c r="B134" i="1"/>
  <c r="G159" i="1"/>
  <c r="V122" i="1"/>
  <c r="V119" i="1"/>
  <c r="G158" i="1"/>
  <c r="V121" i="1"/>
  <c r="N147" i="1"/>
  <c r="V109" i="1"/>
  <c r="N144" i="1"/>
  <c r="V106" i="1"/>
  <c r="V111" i="1"/>
  <c r="V78" i="1"/>
  <c r="W132" i="1" s="1"/>
  <c r="C168" i="1" s="1"/>
  <c r="N132" i="1"/>
  <c r="AI125" i="1"/>
  <c r="S128" i="1"/>
  <c r="P162" i="1"/>
  <c r="F174" i="1" s="1"/>
  <c r="V126" i="1"/>
  <c r="G163" i="1"/>
  <c r="V108" i="1"/>
  <c r="V127" i="1"/>
  <c r="O150" i="1"/>
  <c r="V112" i="1"/>
  <c r="N151" i="1"/>
  <c r="V113" i="1"/>
  <c r="V123" i="1"/>
  <c r="G160" i="1"/>
  <c r="G157" i="1"/>
  <c r="V120" i="1"/>
  <c r="V110" i="1"/>
  <c r="V114" i="1"/>
  <c r="V107" i="1"/>
  <c r="V124" i="1"/>
  <c r="V96" i="1"/>
  <c r="V97" i="1"/>
  <c r="K149" i="1" s="1"/>
  <c r="D173" i="1" s="1"/>
  <c r="V98" i="1"/>
  <c r="K150" i="1" s="1"/>
  <c r="D174" i="1" s="1"/>
  <c r="S101" i="1"/>
  <c r="AI98" i="1"/>
  <c r="R101" i="1"/>
  <c r="AI97" i="1"/>
  <c r="V94" i="1"/>
  <c r="K146" i="1" s="1"/>
  <c r="D170" i="1" s="1"/>
  <c r="V100" i="1"/>
  <c r="K152" i="1" s="1"/>
  <c r="D176" i="1" s="1"/>
  <c r="V92" i="1"/>
  <c r="K144" i="1" s="1"/>
  <c r="D168" i="1" s="1"/>
  <c r="V99" i="1"/>
  <c r="K151" i="1" s="1"/>
  <c r="D175" i="1" s="1"/>
  <c r="V93" i="1"/>
  <c r="K145" i="1" s="1"/>
  <c r="D169" i="1" s="1"/>
  <c r="V95" i="1"/>
  <c r="K147" i="1" s="1"/>
  <c r="D171" i="1" s="1"/>
  <c r="V86" i="1"/>
  <c r="V81" i="1"/>
  <c r="V82" i="1"/>
  <c r="V79" i="1"/>
  <c r="V85" i="1"/>
  <c r="W139" i="1" s="1"/>
  <c r="C175" i="1" s="1"/>
  <c r="V80" i="1"/>
  <c r="W134" i="1" s="1"/>
  <c r="C170" i="1" s="1"/>
  <c r="V84" i="1"/>
  <c r="W138" i="1" s="1"/>
  <c r="C174" i="1" s="1"/>
  <c r="M87" i="1"/>
  <c r="V83" i="1"/>
  <c r="W137" i="1" s="1"/>
  <c r="C173" i="1" s="1"/>
  <c r="V68" i="1"/>
  <c r="V70" i="1"/>
  <c r="V64" i="1"/>
  <c r="K132" i="1" s="1"/>
  <c r="B168" i="1" s="1"/>
  <c r="V65" i="1"/>
  <c r="K133" i="1" s="1"/>
  <c r="B169" i="1" s="1"/>
  <c r="V67" i="1"/>
  <c r="V69" i="1"/>
  <c r="V71" i="1"/>
  <c r="V72" i="1"/>
  <c r="O73" i="1"/>
  <c r="AI66" i="1"/>
  <c r="Q101" i="1" l="1"/>
  <c r="K148" i="1"/>
  <c r="D172" i="1" s="1"/>
  <c r="W152" i="1"/>
  <c r="E176" i="1" s="1"/>
  <c r="U115" i="1"/>
  <c r="AI114" i="1"/>
  <c r="P158" i="1"/>
  <c r="F170" i="1" s="1"/>
  <c r="O128" i="1"/>
  <c r="AI121" i="1"/>
  <c r="AI72" i="1"/>
  <c r="K140" i="1"/>
  <c r="B176" i="1" s="1"/>
  <c r="P87" i="1"/>
  <c r="W135" i="1"/>
  <c r="C171" i="1" s="1"/>
  <c r="AI110" i="1"/>
  <c r="Q115" i="1"/>
  <c r="W148" i="1"/>
  <c r="E172" i="1" s="1"/>
  <c r="AI79" i="1"/>
  <c r="W133" i="1"/>
  <c r="C169" i="1" s="1"/>
  <c r="AI78" i="1"/>
  <c r="AI108" i="1"/>
  <c r="W146" i="1"/>
  <c r="E170" i="1" s="1"/>
  <c r="O115" i="1"/>
  <c r="AI111" i="1"/>
  <c r="W149" i="1"/>
  <c r="E173" i="1" s="1"/>
  <c r="R115" i="1"/>
  <c r="P128" i="1"/>
  <c r="P159" i="1"/>
  <c r="F171" i="1" s="1"/>
  <c r="AI122" i="1"/>
  <c r="AI107" i="1"/>
  <c r="W145" i="1"/>
  <c r="E169" i="1" s="1"/>
  <c r="N115" i="1"/>
  <c r="AI82" i="1"/>
  <c r="W136" i="1"/>
  <c r="C172" i="1" s="1"/>
  <c r="AI71" i="1"/>
  <c r="K139" i="1"/>
  <c r="B175" i="1" s="1"/>
  <c r="AI69" i="1"/>
  <c r="K137" i="1"/>
  <c r="B173" i="1" s="1"/>
  <c r="AI106" i="1"/>
  <c r="W144" i="1"/>
  <c r="E168" i="1" s="1"/>
  <c r="M115" i="1"/>
  <c r="AI70" i="1"/>
  <c r="K138" i="1"/>
  <c r="B174" i="1" s="1"/>
  <c r="Q73" i="1"/>
  <c r="AC69" i="1" s="1"/>
  <c r="K136" i="1"/>
  <c r="B172" i="1" s="1"/>
  <c r="U128" i="1"/>
  <c r="P164" i="1"/>
  <c r="F176" i="1" s="1"/>
  <c r="AI127" i="1"/>
  <c r="P73" i="1"/>
  <c r="AB70" i="1" s="1"/>
  <c r="K135" i="1"/>
  <c r="B171" i="1" s="1"/>
  <c r="Q128" i="1"/>
  <c r="P160" i="1"/>
  <c r="F172" i="1" s="1"/>
  <c r="AI123" i="1"/>
  <c r="T128" i="1"/>
  <c r="AI126" i="1"/>
  <c r="P163" i="1"/>
  <c r="F175" i="1" s="1"/>
  <c r="AE119" i="1"/>
  <c r="AE122" i="1"/>
  <c r="AE121" i="1"/>
  <c r="AE126" i="1"/>
  <c r="AE123" i="1"/>
  <c r="AE120" i="1"/>
  <c r="AE127" i="1"/>
  <c r="AE125" i="1"/>
  <c r="AE124" i="1"/>
  <c r="W150" i="1"/>
  <c r="E174" i="1" s="1"/>
  <c r="S115" i="1"/>
  <c r="AI112" i="1"/>
  <c r="AI86" i="1"/>
  <c r="W140" i="1"/>
  <c r="C176" i="1" s="1"/>
  <c r="P157" i="1"/>
  <c r="F169" i="1" s="1"/>
  <c r="N128" i="1"/>
  <c r="AI120" i="1"/>
  <c r="P156" i="1"/>
  <c r="F168" i="1" s="1"/>
  <c r="AI119" i="1"/>
  <c r="M128" i="1"/>
  <c r="R128" i="1"/>
  <c r="AI124" i="1"/>
  <c r="P161" i="1"/>
  <c r="F173" i="1" s="1"/>
  <c r="W151" i="1"/>
  <c r="E175" i="1" s="1"/>
  <c r="T115" i="1"/>
  <c r="AI113" i="1"/>
  <c r="AI109" i="1"/>
  <c r="W147" i="1"/>
  <c r="E171" i="1" s="1"/>
  <c r="P115" i="1"/>
  <c r="AI96" i="1"/>
  <c r="AC96" i="1"/>
  <c r="AC99" i="1"/>
  <c r="AC92" i="1"/>
  <c r="AC93" i="1"/>
  <c r="AC95" i="1"/>
  <c r="AC98" i="1"/>
  <c r="AC94" i="1"/>
  <c r="AC97" i="1"/>
  <c r="AC100" i="1"/>
  <c r="U101" i="1"/>
  <c r="AI100" i="1"/>
  <c r="AI94" i="1"/>
  <c r="O101" i="1"/>
  <c r="P101" i="1"/>
  <c r="AI95" i="1"/>
  <c r="AI93" i="1"/>
  <c r="N101" i="1"/>
  <c r="AD92" i="1"/>
  <c r="AD93" i="1"/>
  <c r="AD94" i="1"/>
  <c r="AD96" i="1"/>
  <c r="AD98" i="1"/>
  <c r="AD100" i="1"/>
  <c r="AD95" i="1"/>
  <c r="AD99" i="1"/>
  <c r="AD97" i="1"/>
  <c r="N87" i="1"/>
  <c r="Z84" i="1" s="1"/>
  <c r="T101" i="1"/>
  <c r="AI99" i="1"/>
  <c r="AI92" i="1"/>
  <c r="M101" i="1"/>
  <c r="AE92" i="1"/>
  <c r="AE93" i="1"/>
  <c r="AE94" i="1"/>
  <c r="AE95" i="1"/>
  <c r="AE96" i="1"/>
  <c r="AE97" i="1"/>
  <c r="AE98" i="1"/>
  <c r="AE99" i="1"/>
  <c r="AE100" i="1"/>
  <c r="AI81" i="1"/>
  <c r="U87" i="1"/>
  <c r="AG81" i="1" s="1"/>
  <c r="Q87" i="1"/>
  <c r="AC78" i="1" s="1"/>
  <c r="T87" i="1"/>
  <c r="AI85" i="1"/>
  <c r="R87" i="1"/>
  <c r="AI83" i="1"/>
  <c r="Y81" i="1"/>
  <c r="Y78" i="1"/>
  <c r="Y82" i="1"/>
  <c r="Y83" i="1"/>
  <c r="Y79" i="1"/>
  <c r="Y84" i="1"/>
  <c r="Y85" i="1"/>
  <c r="Y86" i="1"/>
  <c r="Y80" i="1"/>
  <c r="S87" i="1"/>
  <c r="AI84" i="1"/>
  <c r="AI80" i="1"/>
  <c r="O87" i="1"/>
  <c r="AB78" i="1"/>
  <c r="AB79" i="1"/>
  <c r="AB80" i="1"/>
  <c r="AB81" i="1"/>
  <c r="AB82" i="1"/>
  <c r="AB83" i="1"/>
  <c r="AB84" i="1"/>
  <c r="AB85" i="1"/>
  <c r="AB86" i="1"/>
  <c r="AI68" i="1"/>
  <c r="S73" i="1"/>
  <c r="AE70" i="1" s="1"/>
  <c r="AC67" i="1"/>
  <c r="AC68" i="1"/>
  <c r="AC66" i="1"/>
  <c r="AC65" i="1"/>
  <c r="AC64" i="1"/>
  <c r="M73" i="1"/>
  <c r="AI64" i="1"/>
  <c r="U73" i="1"/>
  <c r="AG69" i="1" s="1"/>
  <c r="AC72" i="1"/>
  <c r="AC71" i="1"/>
  <c r="AC70" i="1"/>
  <c r="AB71" i="1"/>
  <c r="AI67" i="1"/>
  <c r="N73" i="1"/>
  <c r="AI65" i="1"/>
  <c r="T73" i="1"/>
  <c r="AF71" i="1" s="1"/>
  <c r="R73" i="1"/>
  <c r="AD67" i="1" s="1"/>
  <c r="AA64" i="1"/>
  <c r="AA65" i="1"/>
  <c r="AA66" i="1"/>
  <c r="AA67" i="1"/>
  <c r="AA68" i="1"/>
  <c r="AA69" i="1"/>
  <c r="AA70" i="1"/>
  <c r="AA71" i="1"/>
  <c r="AA72" i="1"/>
  <c r="AB67" i="1" l="1"/>
  <c r="AB68" i="1"/>
  <c r="AB72" i="1"/>
  <c r="AB64" i="1"/>
  <c r="AB65" i="1"/>
  <c r="AG84" i="1"/>
  <c r="AC84" i="1"/>
  <c r="AC85" i="1"/>
  <c r="Z85" i="1"/>
  <c r="AD106" i="1"/>
  <c r="AD107" i="1"/>
  <c r="AD108" i="1"/>
  <c r="AD109" i="1"/>
  <c r="AD110" i="1"/>
  <c r="AD111" i="1"/>
  <c r="AD112" i="1"/>
  <c r="AD113" i="1"/>
  <c r="AD114" i="1"/>
  <c r="AF107" i="1"/>
  <c r="AF108" i="1"/>
  <c r="AF112" i="1"/>
  <c r="AF111" i="1"/>
  <c r="AF109" i="1"/>
  <c r="AF113" i="1"/>
  <c r="AF106" i="1"/>
  <c r="AF110" i="1"/>
  <c r="AF114" i="1"/>
  <c r="Y113" i="1"/>
  <c r="Y112" i="1"/>
  <c r="Y111" i="1"/>
  <c r="Y110" i="1"/>
  <c r="Y109" i="1"/>
  <c r="Y107" i="1"/>
  <c r="Y106" i="1"/>
  <c r="Y114" i="1"/>
  <c r="Y108" i="1"/>
  <c r="AA119" i="1"/>
  <c r="AA122" i="1"/>
  <c r="AA121" i="1"/>
  <c r="AA126" i="1"/>
  <c r="AA120" i="1"/>
  <c r="AA127" i="1"/>
  <c r="AA125" i="1"/>
  <c r="AA124" i="1"/>
  <c r="AA123" i="1"/>
  <c r="AB69" i="1"/>
  <c r="AC83" i="1"/>
  <c r="Z86" i="1"/>
  <c r="Z119" i="1"/>
  <c r="Z122" i="1"/>
  <c r="Z121" i="1"/>
  <c r="Z123" i="1"/>
  <c r="Z120" i="1"/>
  <c r="Z127" i="1"/>
  <c r="Z126" i="1"/>
  <c r="Z125" i="1"/>
  <c r="Z124" i="1"/>
  <c r="Z108" i="1"/>
  <c r="Z112" i="1"/>
  <c r="Z114" i="1"/>
  <c r="Z109" i="1"/>
  <c r="Z113" i="1"/>
  <c r="Z110" i="1"/>
  <c r="Z106" i="1"/>
  <c r="Z107" i="1"/>
  <c r="Z111" i="1"/>
  <c r="AC106" i="1"/>
  <c r="AC107" i="1"/>
  <c r="AC108" i="1"/>
  <c r="AC109" i="1"/>
  <c r="AC110" i="1"/>
  <c r="AC111" i="1"/>
  <c r="AC112" i="1"/>
  <c r="AC113" i="1"/>
  <c r="AC114" i="1"/>
  <c r="Z79" i="1"/>
  <c r="AF121" i="1"/>
  <c r="AF123" i="1"/>
  <c r="AF127" i="1"/>
  <c r="AF125" i="1"/>
  <c r="AF122" i="1"/>
  <c r="AF124" i="1"/>
  <c r="AF120" i="1"/>
  <c r="AF126" i="1"/>
  <c r="AF119" i="1"/>
  <c r="AG119" i="1"/>
  <c r="AG127" i="1"/>
  <c r="AG120" i="1"/>
  <c r="AG126" i="1"/>
  <c r="AG121" i="1"/>
  <c r="AG122" i="1"/>
  <c r="AG123" i="1"/>
  <c r="AG124" i="1"/>
  <c r="AG125" i="1"/>
  <c r="AG106" i="1"/>
  <c r="AG107" i="1"/>
  <c r="AG108" i="1"/>
  <c r="AG109" i="1"/>
  <c r="AG110" i="1"/>
  <c r="AG111" i="1"/>
  <c r="AG112" i="1"/>
  <c r="AG113" i="1"/>
  <c r="AG114" i="1"/>
  <c r="AC82" i="1"/>
  <c r="AA106" i="1"/>
  <c r="AA107" i="1"/>
  <c r="AA108" i="1"/>
  <c r="AA109" i="1"/>
  <c r="AA110" i="1"/>
  <c r="AA111" i="1"/>
  <c r="AA112" i="1"/>
  <c r="AA113" i="1"/>
  <c r="AA114" i="1"/>
  <c r="AB66" i="1"/>
  <c r="AC80" i="1"/>
  <c r="Z81" i="1"/>
  <c r="AB106" i="1"/>
  <c r="AB107" i="1"/>
  <c r="AB108" i="1"/>
  <c r="AB109" i="1"/>
  <c r="AB110" i="1"/>
  <c r="AB111" i="1"/>
  <c r="AB112" i="1"/>
  <c r="AB113" i="1"/>
  <c r="AB114" i="1"/>
  <c r="AD126" i="1"/>
  <c r="AD119" i="1"/>
  <c r="AD127" i="1"/>
  <c r="AD122" i="1"/>
  <c r="AD120" i="1"/>
  <c r="AD121" i="1"/>
  <c r="AD123" i="1"/>
  <c r="AD124" i="1"/>
  <c r="AD125" i="1"/>
  <c r="Z82" i="1"/>
  <c r="AC81" i="1"/>
  <c r="AC79" i="1"/>
  <c r="Z78" i="1"/>
  <c r="Y125" i="1"/>
  <c r="Y124" i="1"/>
  <c r="Y123" i="1"/>
  <c r="Y122" i="1"/>
  <c r="Y121" i="1"/>
  <c r="Y120" i="1"/>
  <c r="Y126" i="1"/>
  <c r="Y127" i="1"/>
  <c r="Y119" i="1"/>
  <c r="AC86" i="1"/>
  <c r="Z80" i="1"/>
  <c r="AE106" i="1"/>
  <c r="AE107" i="1"/>
  <c r="AE108" i="1"/>
  <c r="AE109" i="1"/>
  <c r="AE110" i="1"/>
  <c r="AE111" i="1"/>
  <c r="AE112" i="1"/>
  <c r="AE113" i="1"/>
  <c r="AE114" i="1"/>
  <c r="AC122" i="1"/>
  <c r="AC123" i="1"/>
  <c r="AC124" i="1"/>
  <c r="AC125" i="1"/>
  <c r="AC126" i="1"/>
  <c r="AC119" i="1"/>
  <c r="AC127" i="1"/>
  <c r="AC121" i="1"/>
  <c r="AC120" i="1"/>
  <c r="AB119" i="1"/>
  <c r="AB122" i="1"/>
  <c r="AB121" i="1"/>
  <c r="AB120" i="1"/>
  <c r="AB127" i="1"/>
  <c r="AB126" i="1"/>
  <c r="AB125" i="1"/>
  <c r="AB124" i="1"/>
  <c r="AB123" i="1"/>
  <c r="AB93" i="1"/>
  <c r="AB94" i="1"/>
  <c r="AB97" i="1"/>
  <c r="AB99" i="1"/>
  <c r="AB96" i="1"/>
  <c r="AB100" i="1"/>
  <c r="AB92" i="1"/>
  <c r="AB95" i="1"/>
  <c r="AB98" i="1"/>
  <c r="Y95" i="1"/>
  <c r="Y99" i="1"/>
  <c r="Y94" i="1"/>
  <c r="Y92" i="1"/>
  <c r="Y97" i="1"/>
  <c r="Y93" i="1"/>
  <c r="Y100" i="1"/>
  <c r="Y98" i="1"/>
  <c r="Y96" i="1"/>
  <c r="AA92" i="1"/>
  <c r="AA95" i="1"/>
  <c r="AA98" i="1"/>
  <c r="AA93" i="1"/>
  <c r="AA96" i="1"/>
  <c r="AA99" i="1"/>
  <c r="AA94" i="1"/>
  <c r="AA97" i="1"/>
  <c r="AA100" i="1"/>
  <c r="Z83" i="1"/>
  <c r="AF92" i="1"/>
  <c r="AF93" i="1"/>
  <c r="AF94" i="1"/>
  <c r="AF95" i="1"/>
  <c r="AF96" i="1"/>
  <c r="AF97" i="1"/>
  <c r="AF98" i="1"/>
  <c r="AF99" i="1"/>
  <c r="AF100" i="1"/>
  <c r="AG92" i="1"/>
  <c r="AG93" i="1"/>
  <c r="AG94" i="1"/>
  <c r="AG95" i="1"/>
  <c r="AG96" i="1"/>
  <c r="AG97" i="1"/>
  <c r="AG98" i="1"/>
  <c r="AG99" i="1"/>
  <c r="AG100" i="1"/>
  <c r="Z92" i="1"/>
  <c r="Z99" i="1"/>
  <c r="Z93" i="1"/>
  <c r="Z95" i="1"/>
  <c r="Z97" i="1"/>
  <c r="Z100" i="1"/>
  <c r="Z94" i="1"/>
  <c r="Z96" i="1"/>
  <c r="Z98" i="1"/>
  <c r="AG80" i="1"/>
  <c r="AG83" i="1"/>
  <c r="AG79" i="1"/>
  <c r="AG86" i="1"/>
  <c r="AG78" i="1"/>
  <c r="AG85" i="1"/>
  <c r="AG82" i="1"/>
  <c r="AE78" i="1"/>
  <c r="AE79" i="1"/>
  <c r="AE80" i="1"/>
  <c r="AE81" i="1"/>
  <c r="AE82" i="1"/>
  <c r="AE83" i="1"/>
  <c r="AE84" i="1"/>
  <c r="AE85" i="1"/>
  <c r="AE86" i="1"/>
  <c r="AD78" i="1"/>
  <c r="AD79" i="1"/>
  <c r="AD80" i="1"/>
  <c r="AD81" i="1"/>
  <c r="AD82" i="1"/>
  <c r="AD83" i="1"/>
  <c r="AD84" i="1"/>
  <c r="AD85" i="1"/>
  <c r="AD86" i="1"/>
  <c r="AA78" i="1"/>
  <c r="AA79" i="1"/>
  <c r="AA80" i="1"/>
  <c r="AA81" i="1"/>
  <c r="AA82" i="1"/>
  <c r="AA83" i="1"/>
  <c r="AA84" i="1"/>
  <c r="AA85" i="1"/>
  <c r="AA86" i="1"/>
  <c r="AF78" i="1"/>
  <c r="AF79" i="1"/>
  <c r="AF80" i="1"/>
  <c r="AF81" i="1"/>
  <c r="AF82" i="1"/>
  <c r="AF83" i="1"/>
  <c r="AF84" i="1"/>
  <c r="AF85" i="1"/>
  <c r="AF86" i="1"/>
  <c r="AE71" i="1"/>
  <c r="AE72" i="1"/>
  <c r="AE66" i="1"/>
  <c r="AE68" i="1"/>
  <c r="AE69" i="1"/>
  <c r="AE65" i="1"/>
  <c r="AE64" i="1"/>
  <c r="AE67" i="1"/>
  <c r="AG65" i="1"/>
  <c r="AG67" i="1"/>
  <c r="AG68" i="1"/>
  <c r="AG66" i="1"/>
  <c r="AG71" i="1"/>
  <c r="Y71" i="1"/>
  <c r="Y70" i="1"/>
  <c r="Y68" i="1"/>
  <c r="Y67" i="1"/>
  <c r="Y66" i="1"/>
  <c r="Y65" i="1"/>
  <c r="Y72" i="1"/>
  <c r="Y69" i="1"/>
  <c r="Y64" i="1"/>
  <c r="AG64" i="1"/>
  <c r="AG72" i="1"/>
  <c r="AG70" i="1"/>
  <c r="AD65" i="1"/>
  <c r="AD64" i="1"/>
  <c r="AF70" i="1"/>
  <c r="Z70" i="1"/>
  <c r="Z71" i="1"/>
  <c r="Z64" i="1"/>
  <c r="Z67" i="1"/>
  <c r="Z66" i="1"/>
  <c r="Z68" i="1"/>
  <c r="Z72" i="1"/>
  <c r="Z65" i="1"/>
  <c r="Z69" i="1"/>
  <c r="AD72" i="1"/>
  <c r="AD71" i="1"/>
  <c r="AD66" i="1"/>
  <c r="AD69" i="1"/>
  <c r="AD68" i="1"/>
  <c r="AD70" i="1"/>
  <c r="AF69" i="1"/>
  <c r="AF72" i="1"/>
  <c r="AF64" i="1"/>
  <c r="AF65" i="1"/>
  <c r="AF66" i="1"/>
  <c r="AF67" i="1"/>
  <c r="AF68" i="1"/>
  <c r="C36" i="1"/>
  <c r="C44" i="1" s="1"/>
  <c r="D36" i="1"/>
  <c r="D42" i="1" s="1"/>
  <c r="E36" i="1"/>
  <c r="E44" i="1" s="1"/>
  <c r="F36" i="1"/>
  <c r="F44" i="1" s="1"/>
  <c r="B36" i="1"/>
  <c r="B40" i="1" s="1"/>
  <c r="AH126" i="1" l="1"/>
  <c r="AJ126" i="1" s="1"/>
  <c r="AH121" i="1"/>
  <c r="AJ121" i="1" s="1"/>
  <c r="AH109" i="1"/>
  <c r="AJ109" i="1" s="1"/>
  <c r="AH106" i="1"/>
  <c r="AJ106" i="1" s="1"/>
  <c r="AH114" i="1"/>
  <c r="AJ114" i="1" s="1"/>
  <c r="AH111" i="1"/>
  <c r="AJ111" i="1" s="1"/>
  <c r="AH122" i="1"/>
  <c r="AJ122" i="1" s="1"/>
  <c r="AH127" i="1"/>
  <c r="AJ127" i="1" s="1"/>
  <c r="AH123" i="1"/>
  <c r="AJ123" i="1" s="1"/>
  <c r="AH119" i="1"/>
  <c r="AJ119" i="1" s="1"/>
  <c r="AH120" i="1"/>
  <c r="AJ120" i="1" s="1"/>
  <c r="AH113" i="1"/>
  <c r="AJ113" i="1" s="1"/>
  <c r="AH112" i="1"/>
  <c r="AJ112" i="1" s="1"/>
  <c r="AH124" i="1"/>
  <c r="AJ124" i="1" s="1"/>
  <c r="AH108" i="1"/>
  <c r="AJ108" i="1" s="1"/>
  <c r="AH125" i="1"/>
  <c r="AJ125" i="1" s="1"/>
  <c r="AH110" i="1"/>
  <c r="AJ110" i="1" s="1"/>
  <c r="AH107" i="1"/>
  <c r="AJ107" i="1" s="1"/>
  <c r="AH92" i="1"/>
  <c r="AJ92" i="1" s="1"/>
  <c r="AH99" i="1"/>
  <c r="AJ99" i="1" s="1"/>
  <c r="AH100" i="1"/>
  <c r="AJ100" i="1" s="1"/>
  <c r="AH97" i="1"/>
  <c r="AJ97" i="1" s="1"/>
  <c r="AH95" i="1"/>
  <c r="AJ95" i="1" s="1"/>
  <c r="AH96" i="1"/>
  <c r="AJ96" i="1" s="1"/>
  <c r="AH94" i="1"/>
  <c r="AJ94" i="1" s="1"/>
  <c r="AH98" i="1"/>
  <c r="AJ98" i="1" s="1"/>
  <c r="AH93" i="1"/>
  <c r="AJ93" i="1" s="1"/>
  <c r="AH84" i="1"/>
  <c r="AJ84" i="1" s="1"/>
  <c r="AH83" i="1"/>
  <c r="AJ83" i="1" s="1"/>
  <c r="AH81" i="1"/>
  <c r="AJ81" i="1" s="1"/>
  <c r="AH82" i="1"/>
  <c r="AJ82" i="1" s="1"/>
  <c r="AH80" i="1"/>
  <c r="AJ80" i="1" s="1"/>
  <c r="AH86" i="1"/>
  <c r="AJ86" i="1" s="1"/>
  <c r="AH79" i="1"/>
  <c r="AJ79" i="1" s="1"/>
  <c r="AH78" i="1"/>
  <c r="AJ78" i="1" s="1"/>
  <c r="AH85" i="1"/>
  <c r="AJ85" i="1" s="1"/>
  <c r="AH71" i="1"/>
  <c r="AJ71" i="1" s="1"/>
  <c r="AH69" i="1"/>
  <c r="AJ69" i="1" s="1"/>
  <c r="AH70" i="1"/>
  <c r="AJ70" i="1" s="1"/>
  <c r="AH67" i="1"/>
  <c r="AJ67" i="1" s="1"/>
  <c r="AH66" i="1"/>
  <c r="AJ66" i="1" s="1"/>
  <c r="AH65" i="1"/>
  <c r="AJ65" i="1" s="1"/>
  <c r="AH64" i="1"/>
  <c r="AJ64" i="1" s="1"/>
  <c r="AH72" i="1"/>
  <c r="AJ72" i="1" s="1"/>
  <c r="AH68" i="1"/>
  <c r="AJ68" i="1" s="1"/>
  <c r="F40" i="1"/>
  <c r="F41" i="1"/>
  <c r="F42" i="1"/>
  <c r="F43" i="1"/>
  <c r="B42" i="1"/>
  <c r="B43" i="1"/>
  <c r="B41" i="1"/>
  <c r="B44" i="1"/>
  <c r="E40" i="1"/>
  <c r="E43" i="1"/>
  <c r="E41" i="1"/>
  <c r="E42" i="1"/>
  <c r="C43" i="1"/>
  <c r="C41" i="1"/>
  <c r="C40" i="1"/>
  <c r="C42" i="1"/>
  <c r="D44" i="1"/>
  <c r="D41" i="1"/>
  <c r="D43" i="1"/>
  <c r="D40" i="1"/>
  <c r="AM119" i="1" l="1"/>
  <c r="AM120" i="1" s="1"/>
  <c r="AM121" i="1" s="1"/>
  <c r="AM106" i="1"/>
  <c r="AM107" i="1" s="1"/>
  <c r="AM108" i="1" s="1"/>
  <c r="AM92" i="1"/>
  <c r="AM93" i="1" s="1"/>
  <c r="AM94" i="1" s="1"/>
  <c r="AM78" i="1"/>
  <c r="AM79" i="1" s="1"/>
  <c r="AM80" i="1" s="1"/>
  <c r="AM64" i="1"/>
  <c r="AM65" i="1" s="1"/>
  <c r="AM66" i="1" s="1"/>
  <c r="G44" i="1"/>
  <c r="F53" i="1" s="1"/>
  <c r="G42" i="1"/>
  <c r="H50" i="1" s="1"/>
  <c r="E57" i="1" s="1"/>
  <c r="I169" i="1" s="1"/>
  <c r="G43" i="1"/>
  <c r="H51" i="1" s="1"/>
  <c r="E58" i="1" s="1"/>
  <c r="I170" i="1" s="1"/>
  <c r="G40" i="1"/>
  <c r="B53" i="1" s="1"/>
  <c r="G41" i="1"/>
  <c r="C53" i="1" s="1"/>
  <c r="H52" i="1" l="1"/>
  <c r="E59" i="1" s="1"/>
  <c r="I171" i="1" s="1"/>
  <c r="E53" i="1"/>
  <c r="E48" i="1" s="1"/>
  <c r="D53" i="1"/>
  <c r="D50" i="1" s="1"/>
  <c r="H48" i="1"/>
  <c r="E60" i="1" s="1"/>
  <c r="I172" i="1" s="1"/>
  <c r="H49" i="1"/>
  <c r="E56" i="1" s="1"/>
  <c r="I168" i="1" s="1"/>
  <c r="C49" i="1"/>
  <c r="C48" i="1"/>
  <c r="C52" i="1"/>
  <c r="C51" i="1"/>
  <c r="C50" i="1"/>
  <c r="F50" i="1"/>
  <c r="F49" i="1"/>
  <c r="F51" i="1"/>
  <c r="F48" i="1"/>
  <c r="F52" i="1"/>
  <c r="B48" i="1"/>
  <c r="B52" i="1"/>
  <c r="B51" i="1"/>
  <c r="B50" i="1"/>
  <c r="B49" i="1"/>
  <c r="B180" i="1" l="1" a="1"/>
  <c r="E50" i="1"/>
  <c r="G50" i="1" s="1"/>
  <c r="I50" i="1" s="1"/>
  <c r="E49" i="1"/>
  <c r="D51" i="1"/>
  <c r="D49" i="1"/>
  <c r="E51" i="1"/>
  <c r="G51" i="1" s="1"/>
  <c r="I51" i="1" s="1"/>
  <c r="E52" i="1"/>
  <c r="D52" i="1"/>
  <c r="D48" i="1"/>
  <c r="G48" i="1" s="1"/>
  <c r="I48" i="1" s="1"/>
  <c r="B184" i="1" l="1"/>
  <c r="B187" i="1"/>
  <c r="B182" i="1"/>
  <c r="B183" i="1"/>
  <c r="B186" i="1"/>
  <c r="B181" i="1"/>
  <c r="B185" i="1"/>
  <c r="B180" i="1"/>
  <c r="B188" i="1"/>
  <c r="G52" i="1"/>
  <c r="I52" i="1" s="1"/>
  <c r="G49" i="1"/>
  <c r="I49" i="1" s="1"/>
  <c r="B55" i="1" l="1"/>
  <c r="B57" i="1" s="1"/>
  <c r="B59" i="1" s="1"/>
</calcChain>
</file>

<file path=xl/sharedStrings.xml><?xml version="1.0" encoding="utf-8"?>
<sst xmlns="http://schemas.openxmlformats.org/spreadsheetml/2006/main" count="582" uniqueCount="79">
  <si>
    <t>Mục tiêu:</t>
  </si>
  <si>
    <t xml:space="preserve">Vị trí </t>
  </si>
  <si>
    <t>Giá</t>
  </si>
  <si>
    <t>Diện tích</t>
  </si>
  <si>
    <t>Tiện ích XH</t>
  </si>
  <si>
    <t>An Ninh</t>
  </si>
  <si>
    <t>H1</t>
  </si>
  <si>
    <t>1.320.000.000</t>
  </si>
  <si>
    <t>Chợ, CV, BV</t>
  </si>
  <si>
    <t>DTC</t>
  </si>
  <si>
    <t>H2</t>
  </si>
  <si>
    <t>1.460.000.000</t>
  </si>
  <si>
    <t>Chợ, TH,STT</t>
  </si>
  <si>
    <t>H3</t>
  </si>
  <si>
    <t>1.555.000.000</t>
  </si>
  <si>
    <t>TH,ST,CV</t>
  </si>
  <si>
    <t>KTC,YT</t>
  </si>
  <si>
    <t>H4</t>
  </si>
  <si>
    <t>1.599.000.000</t>
  </si>
  <si>
    <t>View, TH,ST</t>
  </si>
  <si>
    <t>YT,DTC</t>
  </si>
  <si>
    <t>H5</t>
  </si>
  <si>
    <t>1.470.000.000</t>
  </si>
  <si>
    <t>Chợ,STT,TH</t>
  </si>
  <si>
    <t>KTC,DTC</t>
  </si>
  <si>
    <t>H6</t>
  </si>
  <si>
    <t>1.500.000.000</t>
  </si>
  <si>
    <t>ST,BV</t>
  </si>
  <si>
    <t>H7</t>
  </si>
  <si>
    <t>1.440.000.000</t>
  </si>
  <si>
    <t>CV,TH,ST</t>
  </si>
  <si>
    <t>H8</t>
  </si>
  <si>
    <t>1.307.000.000</t>
  </si>
  <si>
    <t>TH,Chợ,CV</t>
  </si>
  <si>
    <t>KTC</t>
  </si>
  <si>
    <t>H9</t>
  </si>
  <si>
    <t>1.399.000.000</t>
  </si>
  <si>
    <t>STT,ST,BV</t>
  </si>
  <si>
    <t>DTC,YT</t>
  </si>
  <si>
    <t>Vị trí</t>
  </si>
  <si>
    <t>An ninh</t>
  </si>
  <si>
    <t>Sum</t>
  </si>
  <si>
    <t>SUM</t>
  </si>
  <si>
    <t>Trọng số</t>
  </si>
  <si>
    <t>Trọng Số</t>
  </si>
  <si>
    <t>Weight sum</t>
  </si>
  <si>
    <t>CV</t>
  </si>
  <si>
    <t>CW</t>
  </si>
  <si>
    <t>LamdaMax</t>
  </si>
  <si>
    <t>Tính CI</t>
  </si>
  <si>
    <t>CR</t>
  </si>
  <si>
    <t>Pair-wise Comparison matrix</t>
  </si>
  <si>
    <t>Rank</t>
  </si>
  <si>
    <t>Diên tích</t>
  </si>
  <si>
    <t>Ma trận so sánh cặp các phương án theo từng tiêu chí</t>
  </si>
  <si>
    <t>WS</t>
  </si>
  <si>
    <t>House</t>
  </si>
  <si>
    <t>Trọng sốPA</t>
  </si>
  <si>
    <t>CI</t>
  </si>
  <si>
    <t>Tiêu chí</t>
  </si>
  <si>
    <t>Phương Án</t>
  </si>
  <si>
    <r>
      <t xml:space="preserve">Giá: </t>
    </r>
    <r>
      <rPr>
        <b/>
        <sz val="14"/>
        <rFont val="Calibri"/>
        <family val="2"/>
        <charset val="163"/>
        <scheme val="minor"/>
      </rPr>
      <t>1,2 tỷ-&gt; 1,6 tỷ</t>
    </r>
  </si>
  <si>
    <r>
      <t xml:space="preserve">Diện tích: </t>
    </r>
    <r>
      <rPr>
        <b/>
        <sz val="14"/>
        <rFont val="Calibri"/>
        <family val="2"/>
        <charset val="163"/>
        <scheme val="minor"/>
      </rPr>
      <t>50 -&gt; 120m2</t>
    </r>
  </si>
  <si>
    <r>
      <t xml:space="preserve">Tiện ích xã hội: </t>
    </r>
    <r>
      <rPr>
        <b/>
        <sz val="14"/>
        <rFont val="Calibri"/>
        <family val="2"/>
        <charset val="163"/>
        <scheme val="minor"/>
      </rPr>
      <t>Công viên, View cao, sân thể thao, chợ, siêu thị,bệnh viện, trường học</t>
    </r>
  </si>
  <si>
    <r>
      <t xml:space="preserve">An ninh: </t>
    </r>
    <r>
      <rPr>
        <b/>
        <sz val="14"/>
        <rFont val="Calibri"/>
        <family val="2"/>
        <charset val="163"/>
        <scheme val="minor"/>
      </rPr>
      <t>Dận trí cao, yên tĩnh, Không trộm cắp</t>
    </r>
  </si>
  <si>
    <t>Mục tiêu</t>
  </si>
  <si>
    <t>Pair-wise matrix</t>
  </si>
  <si>
    <t>Consistency Rate</t>
  </si>
  <si>
    <t>Đề tài: Lựa chọn BDS tại HN.</t>
  </si>
  <si>
    <t>Phường Thanh Xuân</t>
  </si>
  <si>
    <r>
      <t xml:space="preserve">Vị trí: </t>
    </r>
    <r>
      <rPr>
        <b/>
        <sz val="14"/>
        <rFont val="Calibri"/>
        <family val="2"/>
        <charset val="163"/>
        <scheme val="minor"/>
      </rPr>
      <t>Phường Thanh Xuân, Phường Ba Đình, Phường Đống Đa</t>
    </r>
  </si>
  <si>
    <t>Phố Vũ Trọng Phụng, Phường Thanh Xuân</t>
  </si>
  <si>
    <t>Phố Kim Mã, Phường Ba Đình</t>
  </si>
  <si>
    <t>Phố Tây Sơn, Phường Đống Đa</t>
  </si>
  <si>
    <t>Phường Hoàng Cầu, Phường Đống Đa</t>
  </si>
  <si>
    <t>Phường Thái Thịnh, Phường Đống Đa</t>
  </si>
  <si>
    <t>Phố Yên Hòa, Phường Cầu Giấy</t>
  </si>
  <si>
    <t>Phố Giảng Võ, Phường Ba Đình</t>
  </si>
  <si>
    <t>Phố Quan Hoa, Phường Cầu Giấy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</si>
</sst>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"/>
  </numFmts>
  <fonts count="1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FFC000"/>
      <name val="Calibri"/>
      <family val="2"/>
      <scheme val="minor"/>
    </font>
    <font>
      <sz val="8"/>
      <name val="Calibri"/>
      <family val="2"/>
      <scheme val="minor"/>
    </font>
    <font>
      <b/>
      <sz val="14"/>
      <color rgb="FFFA7D00"/>
      <name val="Calibri"/>
      <family val="2"/>
      <scheme val="minor"/>
    </font>
    <font>
      <b/>
      <sz val="11"/>
      <color rgb="FF9C0006"/>
      <name val="Calibri"/>
      <family val="2"/>
      <charset val="163"/>
      <scheme val="minor"/>
    </font>
    <font>
      <b/>
      <sz val="14"/>
      <name val="Calibri"/>
      <family val="2"/>
      <charset val="163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FFCC99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1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  <xf numFmtId="0" fontId="5" fillId="5" borderId="1" applyNumberFormat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4" fillId="9" borderId="0" applyNumberFormat="0" applyBorder="0" applyAlignment="0" applyProtection="0"/>
  </cellStyleXfs>
  <cellXfs count="65">
    <xf numFmtId="0" fontId="0" fillId="0" borderId="0" xfId="0"/>
    <xf numFmtId="164" fontId="0" fillId="0" borderId="0" xfId="0" applyNumberFormat="1"/>
    <xf numFmtId="0" fontId="6" fillId="7" borderId="10" xfId="6" applyBorder="1"/>
    <xf numFmtId="12" fontId="5" fillId="5" borderId="10" xfId="4" applyNumberFormat="1" applyBorder="1"/>
    <xf numFmtId="12" fontId="0" fillId="0" borderId="10" xfId="0" applyNumberFormat="1" applyBorder="1"/>
    <xf numFmtId="164" fontId="6" fillId="7" borderId="10" xfId="6" applyNumberFormat="1" applyBorder="1"/>
    <xf numFmtId="164" fontId="0" fillId="0" borderId="10" xfId="0" applyNumberFormat="1" applyBorder="1"/>
    <xf numFmtId="164" fontId="8" fillId="0" borderId="10" xfId="0" applyNumberFormat="1" applyFont="1" applyBorder="1"/>
    <xf numFmtId="0" fontId="0" fillId="0" borderId="10" xfId="0" applyBorder="1"/>
    <xf numFmtId="0" fontId="7" fillId="8" borderId="10" xfId="7" applyFont="1" applyBorder="1"/>
    <xf numFmtId="0" fontId="7" fillId="6" borderId="10" xfId="5" applyFont="1" applyBorder="1"/>
    <xf numFmtId="0" fontId="4" fillId="9" borderId="10" xfId="8" applyBorder="1"/>
    <xf numFmtId="164" fontId="7" fillId="6" borderId="10" xfId="5" applyNumberFormat="1" applyFont="1" applyBorder="1"/>
    <xf numFmtId="0" fontId="2" fillId="3" borderId="10" xfId="2" applyBorder="1"/>
    <xf numFmtId="0" fontId="6" fillId="7" borderId="0" xfId="6" applyBorder="1"/>
    <xf numFmtId="13" fontId="0" fillId="0" borderId="0" xfId="0" applyNumberFormat="1"/>
    <xf numFmtId="165" fontId="0" fillId="0" borderId="0" xfId="0" applyNumberFormat="1"/>
    <xf numFmtId="12" fontId="0" fillId="0" borderId="0" xfId="0" applyNumberFormat="1"/>
    <xf numFmtId="0" fontId="6" fillId="6" borderId="11" xfId="5" applyBorder="1"/>
    <xf numFmtId="0" fontId="6" fillId="11" borderId="10" xfId="1" applyFont="1" applyFill="1" applyBorder="1"/>
    <xf numFmtId="164" fontId="7" fillId="8" borderId="13" xfId="7" applyNumberFormat="1" applyFont="1" applyBorder="1"/>
    <xf numFmtId="0" fontId="6" fillId="11" borderId="10" xfId="6" applyFill="1" applyBorder="1"/>
    <xf numFmtId="0" fontId="6" fillId="12" borderId="10" xfId="6" applyFill="1" applyBorder="1"/>
    <xf numFmtId="164" fontId="0" fillId="12" borderId="10" xfId="0" applyNumberFormat="1" applyFill="1" applyBorder="1"/>
    <xf numFmtId="0" fontId="7" fillId="12" borderId="10" xfId="6" applyFont="1" applyFill="1" applyBorder="1"/>
    <xf numFmtId="164" fontId="7" fillId="12" borderId="10" xfId="0" applyNumberFormat="1" applyFont="1" applyFill="1" applyBorder="1"/>
    <xf numFmtId="0" fontId="6" fillId="12" borderId="11" xfId="6" applyFill="1" applyBorder="1"/>
    <xf numFmtId="0" fontId="7" fillId="12" borderId="11" xfId="6" applyFont="1" applyFill="1" applyBorder="1"/>
    <xf numFmtId="164" fontId="7" fillId="12" borderId="0" xfId="0" applyNumberFormat="1" applyFont="1" applyFill="1"/>
    <xf numFmtId="0" fontId="6" fillId="13" borderId="10" xfId="6" applyFill="1" applyBorder="1"/>
    <xf numFmtId="164" fontId="0" fillId="13" borderId="10" xfId="0" applyNumberFormat="1" applyFill="1" applyBorder="1"/>
    <xf numFmtId="165" fontId="0" fillId="11" borderId="10" xfId="0" applyNumberFormat="1" applyFill="1" applyBorder="1"/>
    <xf numFmtId="0" fontId="0" fillId="13" borderId="10" xfId="0" applyFill="1" applyBorder="1"/>
    <xf numFmtId="165" fontId="0" fillId="13" borderId="10" xfId="0" applyNumberFormat="1" applyFill="1" applyBorder="1"/>
    <xf numFmtId="0" fontId="0" fillId="10" borderId="10" xfId="0" applyFill="1" applyBorder="1"/>
    <xf numFmtId="165" fontId="0" fillId="10" borderId="10" xfId="0" applyNumberFormat="1" applyFill="1" applyBorder="1"/>
    <xf numFmtId="0" fontId="0" fillId="14" borderId="10" xfId="0" applyFill="1" applyBorder="1"/>
    <xf numFmtId="165" fontId="0" fillId="14" borderId="10" xfId="0" applyNumberFormat="1" applyFill="1" applyBorder="1"/>
    <xf numFmtId="0" fontId="0" fillId="13" borderId="0" xfId="0" applyFill="1"/>
    <xf numFmtId="0" fontId="0" fillId="11" borderId="10" xfId="0" applyFill="1" applyBorder="1"/>
    <xf numFmtId="0" fontId="6" fillId="12" borderId="11" xfId="5" applyFill="1" applyBorder="1"/>
    <xf numFmtId="0" fontId="6" fillId="11" borderId="11" xfId="5" applyFill="1" applyBorder="1"/>
    <xf numFmtId="164" fontId="0" fillId="11" borderId="10" xfId="0" applyNumberFormat="1" applyFill="1" applyBorder="1"/>
    <xf numFmtId="0" fontId="7" fillId="13" borderId="10" xfId="0" applyFont="1" applyFill="1" applyBorder="1"/>
    <xf numFmtId="0" fontId="7" fillId="13" borderId="10" xfId="6" applyFont="1" applyFill="1" applyBorder="1"/>
    <xf numFmtId="0" fontId="0" fillId="12" borderId="10" xfId="0" applyFill="1" applyBorder="1"/>
    <xf numFmtId="0" fontId="0" fillId="12" borderId="0" xfId="0" applyFill="1"/>
    <xf numFmtId="0" fontId="0" fillId="15" borderId="10" xfId="0" applyFill="1" applyBorder="1"/>
    <xf numFmtId="12" fontId="0" fillId="10" borderId="10" xfId="0" applyNumberFormat="1" applyFill="1" applyBorder="1"/>
    <xf numFmtId="0" fontId="11" fillId="3" borderId="2" xfId="2" applyFont="1" applyBorder="1" applyAlignment="1">
      <alignment horizontal="center" vertical="center"/>
    </xf>
    <xf numFmtId="0" fontId="2" fillId="3" borderId="3" xfId="2" applyBorder="1" applyAlignment="1">
      <alignment horizontal="center" vertical="center"/>
    </xf>
    <xf numFmtId="0" fontId="2" fillId="3" borderId="4" xfId="2" applyBorder="1" applyAlignment="1">
      <alignment horizontal="center" vertical="center"/>
    </xf>
    <xf numFmtId="0" fontId="10" fillId="4" borderId="5" xfId="3" applyFont="1" applyBorder="1" applyAlignment="1">
      <alignment horizontal="left"/>
    </xf>
    <xf numFmtId="0" fontId="10" fillId="4" borderId="1" xfId="3" applyFont="1" applyAlignment="1">
      <alignment horizontal="left"/>
    </xf>
    <xf numFmtId="0" fontId="10" fillId="4" borderId="6" xfId="3" applyFont="1" applyBorder="1" applyAlignment="1">
      <alignment horizontal="left"/>
    </xf>
    <xf numFmtId="0" fontId="10" fillId="4" borderId="5" xfId="3" applyFont="1" applyBorder="1" applyAlignment="1">
      <alignment horizontal="left" vertical="center"/>
    </xf>
    <xf numFmtId="0" fontId="10" fillId="4" borderId="1" xfId="3" applyFont="1" applyAlignment="1">
      <alignment horizontal="left" vertical="center"/>
    </xf>
    <xf numFmtId="0" fontId="10" fillId="4" borderId="6" xfId="3" applyFont="1" applyBorder="1" applyAlignment="1">
      <alignment horizontal="left" vertical="center"/>
    </xf>
    <xf numFmtId="0" fontId="0" fillId="0" borderId="0" xfId="0"/>
    <xf numFmtId="0" fontId="6" fillId="11" borderId="10" xfId="0" applyFont="1" applyFill="1" applyBorder="1" applyAlignment="1">
      <alignment horizontal="center"/>
    </xf>
    <xf numFmtId="0" fontId="6" fillId="11" borderId="12" xfId="0" applyFont="1" applyFill="1" applyBorder="1" applyAlignment="1">
      <alignment horizontal="center"/>
    </xf>
    <xf numFmtId="0" fontId="10" fillId="4" borderId="7" xfId="3" applyFont="1" applyBorder="1" applyAlignment="1">
      <alignment horizontal="left" vertical="center"/>
    </xf>
    <xf numFmtId="0" fontId="10" fillId="4" borderId="8" xfId="3" applyFont="1" applyBorder="1" applyAlignment="1">
      <alignment horizontal="left" vertical="center"/>
    </xf>
    <xf numFmtId="0" fontId="10" fillId="4" borderId="9" xfId="3" applyFont="1" applyBorder="1" applyAlignment="1">
      <alignment horizontal="left" vertical="center"/>
    </xf>
    <xf numFmtId="0" fontId="0" fillId="10" borderId="10" xfId="0" applyFill="1" applyBorder="1" applyAlignment="1">
      <alignment horizontal="center"/>
    </xf>
  </cellXfs>
  <cellStyles count="9">
    <cellStyle name="60% - Accent6" xfId="8" builtinId="52"/>
    <cellStyle name="Accent4" xfId="5" builtinId="41"/>
    <cellStyle name="Accent5" xfId="6" builtinId="45"/>
    <cellStyle name="Accent6" xfId="7" builtinId="49"/>
    <cellStyle name="Bad" xfId="2" builtinId="27"/>
    <cellStyle name="Calculation" xfId="3" builtinId="22"/>
    <cellStyle name="Good" xfId="1" builtinId="26"/>
    <cellStyle name="Input" xfId="4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1.xml"/><Relationship Id="rId3" Type="http://schemas.openxmlformats.org/officeDocument/2006/relationships/styles" Target="styles.xml"/><Relationship Id="rId7" Type="http://schemas.microsoft.com/office/2017/10/relationships/person" Target="persons/person0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798DD-83B6-4FDC-8D52-81B009A0A056}">
  <dimension ref="A1:AM188"/>
  <sheetViews>
    <sheetView tabSelected="1" topLeftCell="A11" zoomScale="115" zoomScaleNormal="115" workbookViewId="0">
      <selection activeCell="B11" sqref="B11"/>
    </sheetView>
  </sheetViews>
  <sheetFormatPr defaultRowHeight="14.4" x14ac:dyDescent="0.3"/>
  <cols>
    <col min="1" max="1" width="10.109375" bestFit="1" customWidth="1"/>
    <col min="2" max="2" width="11.33203125" customWidth="1"/>
    <col min="3" max="3" width="12.44140625" bestFit="1" customWidth="1"/>
    <col min="4" max="4" width="9.21875" bestFit="1" customWidth="1"/>
    <col min="5" max="5" width="12" bestFit="1" customWidth="1"/>
    <col min="6" max="6" width="9.21875" bestFit="1" customWidth="1"/>
    <col min="7" max="7" width="12.109375" customWidth="1"/>
    <col min="8" max="8" width="12.44140625" bestFit="1" customWidth="1"/>
    <col min="9" max="9" width="11" customWidth="1"/>
    <col min="10" max="10" width="9.21875" bestFit="1" customWidth="1"/>
    <col min="11" max="11" width="11" customWidth="1"/>
    <col min="12" max="12" width="10.77734375" bestFit="1" customWidth="1"/>
    <col min="22" max="22" width="16.21875" customWidth="1"/>
    <col min="34" max="34" width="9.6640625" bestFit="1" customWidth="1"/>
    <col min="38" max="38" width="9.77734375" bestFit="1" customWidth="1"/>
  </cols>
  <sheetData>
    <row r="1" spans="1:13" x14ac:dyDescent="0.3">
      <c r="A1" s="49" t="s">
        <v>68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1"/>
    </row>
    <row r="2" spans="1:13" ht="18" x14ac:dyDescent="0.35">
      <c r="A2" s="52" t="s">
        <v>0</v>
      </c>
      <c r="B2" s="53"/>
      <c r="C2" s="53"/>
      <c r="D2" s="53"/>
      <c r="E2" s="53"/>
      <c r="F2" s="53"/>
      <c r="G2" s="53"/>
      <c r="H2" s="53"/>
      <c r="I2" s="53"/>
      <c r="J2" s="53"/>
      <c r="K2" s="53"/>
      <c r="L2" s="53"/>
      <c r="M2" s="54"/>
    </row>
    <row r="3" spans="1:13" ht="18" x14ac:dyDescent="0.3">
      <c r="A3" s="55" t="s">
        <v>70</v>
      </c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7"/>
    </row>
    <row r="4" spans="1:13" ht="18" x14ac:dyDescent="0.3">
      <c r="A4" s="55" t="s">
        <v>61</v>
      </c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7"/>
    </row>
    <row r="5" spans="1:13" ht="18" x14ac:dyDescent="0.3">
      <c r="A5" s="55" t="s">
        <v>62</v>
      </c>
      <c r="B5" s="56"/>
      <c r="C5" s="56"/>
      <c r="D5" s="56"/>
      <c r="E5" s="56"/>
      <c r="F5" s="56"/>
      <c r="G5" s="56"/>
      <c r="H5" s="56"/>
      <c r="I5" s="56"/>
      <c r="J5" s="56"/>
      <c r="K5" s="56"/>
      <c r="L5" s="56"/>
      <c r="M5" s="57"/>
    </row>
    <row r="6" spans="1:13" ht="18" x14ac:dyDescent="0.3">
      <c r="A6" s="55" t="s">
        <v>63</v>
      </c>
      <c r="B6" s="56"/>
      <c r="C6" s="56"/>
      <c r="D6" s="56"/>
      <c r="E6" s="56"/>
      <c r="F6" s="56"/>
      <c r="G6" s="56"/>
      <c r="H6" s="56"/>
      <c r="I6" s="56"/>
      <c r="J6" s="56"/>
      <c r="K6" s="56"/>
      <c r="L6" s="56"/>
      <c r="M6" s="57"/>
    </row>
    <row r="7" spans="1:13" ht="18.600000000000001" thickBot="1" x14ac:dyDescent="0.35">
      <c r="A7" s="61" t="s">
        <v>64</v>
      </c>
      <c r="B7" s="62"/>
      <c r="C7" s="62"/>
      <c r="D7" s="62"/>
      <c r="E7" s="62"/>
      <c r="F7" s="62"/>
      <c r="G7" s="62"/>
      <c r="H7" s="62"/>
      <c r="I7" s="62"/>
      <c r="J7" s="62"/>
      <c r="K7" s="62"/>
      <c r="L7" s="62"/>
      <c r="M7" s="63"/>
    </row>
    <row r="9" spans="1:13" x14ac:dyDescent="0.3">
      <c r="A9" s="64" t="s">
        <v>65</v>
      </c>
      <c r="B9" s="64"/>
      <c r="C9" s="64"/>
      <c r="D9" s="64"/>
      <c r="E9" s="64"/>
      <c r="F9" s="64"/>
    </row>
    <row r="10" spans="1:13" x14ac:dyDescent="0.3">
      <c r="A10" s="19" t="s">
        <v>56</v>
      </c>
      <c r="B10" s="19" t="s">
        <v>1</v>
      </c>
      <c r="C10" s="19" t="s">
        <v>2</v>
      </c>
      <c r="D10" s="19" t="s">
        <v>3</v>
      </c>
      <c r="E10" s="19" t="s">
        <v>4</v>
      </c>
      <c r="F10" s="19" t="s">
        <v>5</v>
      </c>
    </row>
    <row r="11" spans="1:13" x14ac:dyDescent="0.3">
      <c r="A11" s="8" t="s">
        <v>6</v>
      </c>
      <c r="B11" s="8" t="s">
        <v>69</v>
      </c>
      <c r="C11" s="8" t="s">
        <v>7</v>
      </c>
      <c r="D11" s="8">
        <v>60</v>
      </c>
      <c r="E11" s="8" t="s">
        <v>8</v>
      </c>
      <c r="F11" s="8" t="s">
        <v>9</v>
      </c>
    </row>
    <row r="12" spans="1:13" x14ac:dyDescent="0.3">
      <c r="A12" s="8" t="s">
        <v>10</v>
      </c>
      <c r="B12" s="8" t="s">
        <v>71</v>
      </c>
      <c r="C12" s="8" t="s">
        <v>11</v>
      </c>
      <c r="D12" s="8">
        <v>80</v>
      </c>
      <c r="E12" s="8" t="s">
        <v>12</v>
      </c>
      <c r="F12" s="8" t="s">
        <v>9</v>
      </c>
    </row>
    <row r="13" spans="1:13" x14ac:dyDescent="0.3">
      <c r="A13" s="8" t="s">
        <v>13</v>
      </c>
      <c r="B13" s="8" t="s">
        <v>76</v>
      </c>
      <c r="C13" s="8" t="s">
        <v>14</v>
      </c>
      <c r="D13" s="8">
        <v>100</v>
      </c>
      <c r="E13" s="8" t="s">
        <v>15</v>
      </c>
      <c r="F13" s="8" t="s">
        <v>16</v>
      </c>
    </row>
    <row r="14" spans="1:13" x14ac:dyDescent="0.3">
      <c r="A14" s="8" t="s">
        <v>17</v>
      </c>
      <c r="B14" s="8" t="s">
        <v>72</v>
      </c>
      <c r="C14" s="8" t="s">
        <v>18</v>
      </c>
      <c r="D14" s="8">
        <v>70</v>
      </c>
      <c r="E14" s="8" t="s">
        <v>19</v>
      </c>
      <c r="F14" s="8" t="s">
        <v>20</v>
      </c>
    </row>
    <row r="15" spans="1:13" x14ac:dyDescent="0.3">
      <c r="A15" s="8" t="s">
        <v>21</v>
      </c>
      <c r="B15" s="8" t="s">
        <v>77</v>
      </c>
      <c r="C15" s="8" t="s">
        <v>22</v>
      </c>
      <c r="D15" s="8">
        <v>80</v>
      </c>
      <c r="E15" s="8" t="s">
        <v>23</v>
      </c>
      <c r="F15" s="8" t="s">
        <v>24</v>
      </c>
    </row>
    <row r="16" spans="1:13" x14ac:dyDescent="0.3">
      <c r="A16" s="8" t="s">
        <v>25</v>
      </c>
      <c r="B16" s="8" t="s">
        <v>78</v>
      </c>
      <c r="C16" s="8" t="s">
        <v>26</v>
      </c>
      <c r="D16" s="8">
        <v>90</v>
      </c>
      <c r="E16" s="8" t="s">
        <v>27</v>
      </c>
      <c r="F16" s="8" t="s">
        <v>20</v>
      </c>
    </row>
    <row r="17" spans="1:10" x14ac:dyDescent="0.3">
      <c r="A17" s="8" t="s">
        <v>28</v>
      </c>
      <c r="B17" s="8" t="s">
        <v>73</v>
      </c>
      <c r="C17" s="8" t="s">
        <v>29</v>
      </c>
      <c r="D17" s="8">
        <v>80</v>
      </c>
      <c r="E17" s="8" t="s">
        <v>30</v>
      </c>
      <c r="F17" s="8" t="s">
        <v>20</v>
      </c>
    </row>
    <row r="18" spans="1:10" x14ac:dyDescent="0.3">
      <c r="A18" s="8" t="s">
        <v>31</v>
      </c>
      <c r="B18" s="8" t="s">
        <v>74</v>
      </c>
      <c r="C18" s="8" t="s">
        <v>32</v>
      </c>
      <c r="D18" s="8">
        <v>65</v>
      </c>
      <c r="E18" s="8" t="s">
        <v>33</v>
      </c>
      <c r="F18" s="8" t="s">
        <v>34</v>
      </c>
    </row>
    <row r="19" spans="1:10" x14ac:dyDescent="0.3">
      <c r="A19" s="8" t="s">
        <v>35</v>
      </c>
      <c r="B19" s="8" t="s">
        <v>75</v>
      </c>
      <c r="C19" s="8" t="s">
        <v>36</v>
      </c>
      <c r="D19" s="8">
        <v>90</v>
      </c>
      <c r="E19" s="8" t="s">
        <v>37</v>
      </c>
      <c r="F19" s="8" t="s">
        <v>38</v>
      </c>
    </row>
    <row r="21" spans="1:10" x14ac:dyDescent="0.3">
      <c r="A21" s="59" t="s">
        <v>51</v>
      </c>
      <c r="B21" s="59"/>
      <c r="C21" s="59"/>
      <c r="D21" s="59"/>
      <c r="E21" s="59"/>
      <c r="F21" s="59"/>
    </row>
    <row r="22" spans="1:10" x14ac:dyDescent="0.3">
      <c r="A22" s="2"/>
      <c r="B22" s="2" t="s">
        <v>39</v>
      </c>
      <c r="C22" s="2" t="s">
        <v>2</v>
      </c>
      <c r="D22" s="2" t="s">
        <v>3</v>
      </c>
      <c r="E22" s="2" t="s">
        <v>4</v>
      </c>
      <c r="F22" s="2" t="s">
        <v>40</v>
      </c>
    </row>
    <row r="23" spans="1:10" x14ac:dyDescent="0.3">
      <c r="A23" s="2" t="s">
        <v>39</v>
      </c>
      <c r="B23" s="3">
        <v>1</v>
      </c>
      <c r="C23" s="4">
        <v>0.1111111111111111</v>
      </c>
      <c r="D23" s="4">
        <v>0.2</v>
      </c>
      <c r="E23" s="4">
        <v>0.33333333333333331</v>
      </c>
      <c r="F23" s="4">
        <v>0.33333333333333331</v>
      </c>
    </row>
    <row r="24" spans="1:10" x14ac:dyDescent="0.3">
      <c r="A24" s="2" t="s">
        <v>2</v>
      </c>
      <c r="B24" s="4">
        <v>9</v>
      </c>
      <c r="C24" s="3">
        <v>1</v>
      </c>
      <c r="D24" s="4">
        <v>3</v>
      </c>
      <c r="E24" s="4">
        <v>5</v>
      </c>
      <c r="F24" s="4">
        <v>7</v>
      </c>
    </row>
    <row r="25" spans="1:10" x14ac:dyDescent="0.3">
      <c r="A25" s="2" t="s">
        <v>3</v>
      </c>
      <c r="B25" s="4">
        <v>5</v>
      </c>
      <c r="C25" s="4">
        <v>0.33333333333333331</v>
      </c>
      <c r="D25" s="3">
        <v>1</v>
      </c>
      <c r="E25" s="4">
        <v>3</v>
      </c>
      <c r="F25" s="4">
        <v>5</v>
      </c>
    </row>
    <row r="26" spans="1:10" x14ac:dyDescent="0.3">
      <c r="A26" s="2" t="s">
        <v>4</v>
      </c>
      <c r="B26" s="4">
        <v>3</v>
      </c>
      <c r="C26" s="4">
        <v>0.2</v>
      </c>
      <c r="D26" s="4">
        <v>0.33333333333333331</v>
      </c>
      <c r="E26" s="3">
        <v>1</v>
      </c>
      <c r="F26" s="4">
        <v>3</v>
      </c>
    </row>
    <row r="27" spans="1:10" x14ac:dyDescent="0.3">
      <c r="A27" s="2" t="s">
        <v>5</v>
      </c>
      <c r="B27" s="4">
        <v>3</v>
      </c>
      <c r="C27" s="4">
        <v>0.14285714285714285</v>
      </c>
      <c r="D27" s="4">
        <v>0.2</v>
      </c>
      <c r="E27" s="4">
        <v>0.33333333333333331</v>
      </c>
      <c r="F27" s="3">
        <v>1</v>
      </c>
    </row>
    <row r="29" spans="1:10" x14ac:dyDescent="0.3">
      <c r="A29" s="59" t="s">
        <v>42</v>
      </c>
      <c r="B29" s="59"/>
      <c r="C29" s="59"/>
      <c r="D29" s="59"/>
      <c r="E29" s="59"/>
      <c r="F29" s="59"/>
    </row>
    <row r="30" spans="1:10" x14ac:dyDescent="0.3">
      <c r="A30" s="2"/>
      <c r="B30" s="2" t="s">
        <v>39</v>
      </c>
      <c r="C30" s="2" t="s">
        <v>2</v>
      </c>
      <c r="D30" s="2" t="s">
        <v>3</v>
      </c>
      <c r="E30" s="2" t="s">
        <v>4</v>
      </c>
      <c r="F30" s="2" t="s">
        <v>40</v>
      </c>
    </row>
    <row r="31" spans="1:10" x14ac:dyDescent="0.3">
      <c r="A31" s="2" t="s">
        <v>39</v>
      </c>
      <c r="B31" s="3">
        <v>1</v>
      </c>
      <c r="C31" s="4">
        <v>0.1111111111111111</v>
      </c>
      <c r="D31" s="4">
        <v>0.2</v>
      </c>
      <c r="E31" s="4">
        <v>0.33333333333333331</v>
      </c>
      <c r="F31" s="4">
        <v>0.33333333333333331</v>
      </c>
      <c r="J31" s="1"/>
    </row>
    <row r="32" spans="1:10" x14ac:dyDescent="0.3">
      <c r="A32" s="2" t="s">
        <v>2</v>
      </c>
      <c r="B32" s="4">
        <v>9</v>
      </c>
      <c r="C32" s="3">
        <v>1</v>
      </c>
      <c r="D32" s="4">
        <v>3</v>
      </c>
      <c r="E32" s="4">
        <v>5</v>
      </c>
      <c r="F32" s="4">
        <v>7</v>
      </c>
      <c r="J32" s="1"/>
    </row>
    <row r="33" spans="1:10" x14ac:dyDescent="0.3">
      <c r="A33" s="2" t="s">
        <v>3</v>
      </c>
      <c r="B33" s="4">
        <v>5</v>
      </c>
      <c r="C33" s="4">
        <v>0.33333333333333331</v>
      </c>
      <c r="D33" s="3">
        <v>1</v>
      </c>
      <c r="E33" s="4">
        <v>3</v>
      </c>
      <c r="F33" s="4">
        <v>5</v>
      </c>
      <c r="I33" s="1"/>
      <c r="J33" s="1"/>
    </row>
    <row r="34" spans="1:10" x14ac:dyDescent="0.3">
      <c r="A34" s="2" t="s">
        <v>4</v>
      </c>
      <c r="B34" s="4">
        <v>3</v>
      </c>
      <c r="C34" s="4">
        <v>0.2</v>
      </c>
      <c r="D34" s="4">
        <v>0.33333333333333331</v>
      </c>
      <c r="E34" s="3">
        <v>1</v>
      </c>
      <c r="F34" s="4">
        <v>3</v>
      </c>
      <c r="I34" s="1"/>
      <c r="J34" s="1"/>
    </row>
    <row r="35" spans="1:10" x14ac:dyDescent="0.3">
      <c r="A35" s="2" t="s">
        <v>5</v>
      </c>
      <c r="B35" s="4">
        <v>3</v>
      </c>
      <c r="C35" s="4">
        <v>0.14285714285714285</v>
      </c>
      <c r="D35" s="4">
        <v>0.2</v>
      </c>
      <c r="E35" s="4">
        <v>0.33333333333333331</v>
      </c>
      <c r="F35" s="3">
        <v>1</v>
      </c>
      <c r="I35" s="1"/>
      <c r="J35" s="1"/>
    </row>
    <row r="36" spans="1:10" x14ac:dyDescent="0.3">
      <c r="A36" s="2" t="s">
        <v>41</v>
      </c>
      <c r="B36" s="5">
        <f>SUM(B31:B35)</f>
        <v>21</v>
      </c>
      <c r="C36" s="5">
        <f t="shared" ref="C36:F36" si="0">SUM(C31:C35)</f>
        <v>1.7873015873015872</v>
      </c>
      <c r="D36" s="5">
        <f t="shared" si="0"/>
        <v>4.7333333333333334</v>
      </c>
      <c r="E36" s="5">
        <f t="shared" si="0"/>
        <v>9.6666666666666661</v>
      </c>
      <c r="F36" s="5">
        <f t="shared" si="0"/>
        <v>16.333333333333332</v>
      </c>
      <c r="I36" s="1"/>
      <c r="J36" s="1"/>
    </row>
    <row r="38" spans="1:10" x14ac:dyDescent="0.3">
      <c r="A38" s="59" t="s">
        <v>66</v>
      </c>
      <c r="B38" s="59"/>
      <c r="C38" s="59"/>
      <c r="D38" s="59"/>
      <c r="E38" s="59"/>
      <c r="F38" s="59"/>
      <c r="G38" s="59"/>
    </row>
    <row r="39" spans="1:10" x14ac:dyDescent="0.3">
      <c r="A39" s="2"/>
      <c r="B39" s="2" t="s">
        <v>39</v>
      </c>
      <c r="C39" s="2" t="s">
        <v>2</v>
      </c>
      <c r="D39" s="2" t="s">
        <v>3</v>
      </c>
      <c r="E39" s="2" t="s">
        <v>4</v>
      </c>
      <c r="F39" s="2" t="s">
        <v>40</v>
      </c>
      <c r="G39" s="2" t="s">
        <v>44</v>
      </c>
    </row>
    <row r="40" spans="1:10" x14ac:dyDescent="0.3">
      <c r="A40" s="2" t="s">
        <v>39</v>
      </c>
      <c r="B40" s="6">
        <f>(B31/B36)</f>
        <v>4.7619047619047616E-2</v>
      </c>
      <c r="C40" s="6">
        <f t="shared" ref="C40:F40" si="1">(C31/C36)</f>
        <v>6.216696269982238E-2</v>
      </c>
      <c r="D40" s="6">
        <f t="shared" si="1"/>
        <v>4.2253521126760563E-2</v>
      </c>
      <c r="E40" s="6">
        <f t="shared" si="1"/>
        <v>3.4482758620689655E-2</v>
      </c>
      <c r="F40" s="6">
        <f t="shared" si="1"/>
        <v>2.0408163265306124E-2</v>
      </c>
      <c r="G40" s="7">
        <f>SUM(B40:F40)/5</f>
        <v>4.1386090666325266E-2</v>
      </c>
    </row>
    <row r="41" spans="1:10" x14ac:dyDescent="0.3">
      <c r="A41" s="2" t="s">
        <v>2</v>
      </c>
      <c r="B41" s="6">
        <f>(B32/B36)</f>
        <v>0.42857142857142855</v>
      </c>
      <c r="C41" s="6">
        <f t="shared" ref="C41:F41" si="2">(C32/C36)</f>
        <v>0.55950266429840145</v>
      </c>
      <c r="D41" s="6">
        <f t="shared" si="2"/>
        <v>0.63380281690140849</v>
      </c>
      <c r="E41" s="6">
        <f t="shared" si="2"/>
        <v>0.51724137931034486</v>
      </c>
      <c r="F41" s="6">
        <f t="shared" si="2"/>
        <v>0.4285714285714286</v>
      </c>
      <c r="G41" s="7">
        <f t="shared" ref="G41:G44" si="3">SUM(B41:F41)/5</f>
        <v>0.51353794353060245</v>
      </c>
    </row>
    <row r="42" spans="1:10" x14ac:dyDescent="0.3">
      <c r="A42" s="2" t="s">
        <v>3</v>
      </c>
      <c r="B42" s="6">
        <f>(B33/B36)</f>
        <v>0.23809523809523808</v>
      </c>
      <c r="C42" s="6">
        <f t="shared" ref="C42:F42" si="4">(C33/C36)</f>
        <v>0.18650088809946713</v>
      </c>
      <c r="D42" s="6">
        <f t="shared" si="4"/>
        <v>0.21126760563380281</v>
      </c>
      <c r="E42" s="6">
        <f t="shared" si="4"/>
        <v>0.31034482758620691</v>
      </c>
      <c r="F42" s="6">
        <f t="shared" si="4"/>
        <v>0.30612244897959184</v>
      </c>
      <c r="G42" s="7">
        <f t="shared" si="3"/>
        <v>0.25046620167886136</v>
      </c>
    </row>
    <row r="43" spans="1:10" x14ac:dyDescent="0.3">
      <c r="A43" s="2" t="s">
        <v>4</v>
      </c>
      <c r="B43" s="6">
        <f>(B34/B36)</f>
        <v>0.14285714285714285</v>
      </c>
      <c r="C43" s="6">
        <f t="shared" ref="C43:F43" si="5">(C34/C36)</f>
        <v>0.1119005328596803</v>
      </c>
      <c r="D43" s="6">
        <f t="shared" si="5"/>
        <v>7.0422535211267595E-2</v>
      </c>
      <c r="E43" s="6">
        <f t="shared" si="5"/>
        <v>0.10344827586206898</v>
      </c>
      <c r="F43" s="6">
        <f t="shared" si="5"/>
        <v>0.18367346938775511</v>
      </c>
      <c r="G43" s="7">
        <f t="shared" si="3"/>
        <v>0.12246039123558297</v>
      </c>
    </row>
    <row r="44" spans="1:10" x14ac:dyDescent="0.3">
      <c r="A44" s="2" t="s">
        <v>5</v>
      </c>
      <c r="B44" s="6">
        <f>(B35/B36)</f>
        <v>0.14285714285714285</v>
      </c>
      <c r="C44" s="6">
        <f t="shared" ref="C44:F44" si="6">(C35/C36)</f>
        <v>7.9928952042628773E-2</v>
      </c>
      <c r="D44" s="6">
        <f t="shared" si="6"/>
        <v>4.2253521126760563E-2</v>
      </c>
      <c r="E44" s="6">
        <f t="shared" si="6"/>
        <v>3.4482758620689655E-2</v>
      </c>
      <c r="F44" s="6">
        <f t="shared" si="6"/>
        <v>6.1224489795918373E-2</v>
      </c>
      <c r="G44" s="7">
        <f t="shared" si="3"/>
        <v>7.2149372888628049E-2</v>
      </c>
    </row>
    <row r="46" spans="1:10" x14ac:dyDescent="0.3">
      <c r="A46" s="59" t="s">
        <v>67</v>
      </c>
      <c r="B46" s="59"/>
      <c r="C46" s="59"/>
      <c r="D46" s="59"/>
      <c r="E46" s="59"/>
      <c r="F46" s="60"/>
    </row>
    <row r="47" spans="1:10" x14ac:dyDescent="0.3">
      <c r="A47" s="2"/>
      <c r="B47" s="2" t="s">
        <v>39</v>
      </c>
      <c r="C47" s="2" t="s">
        <v>2</v>
      </c>
      <c r="D47" s="2" t="s">
        <v>3</v>
      </c>
      <c r="E47" s="2" t="s">
        <v>4</v>
      </c>
      <c r="F47" s="2" t="s">
        <v>40</v>
      </c>
      <c r="G47" s="9" t="s">
        <v>45</v>
      </c>
      <c r="H47" s="10" t="s">
        <v>47</v>
      </c>
      <c r="I47" s="11" t="s">
        <v>46</v>
      </c>
    </row>
    <row r="48" spans="1:10" x14ac:dyDescent="0.3">
      <c r="A48" s="2" t="s">
        <v>39</v>
      </c>
      <c r="B48" s="6">
        <f>(B31*B53)</f>
        <v>4.1386090666325266E-2</v>
      </c>
      <c r="C48" s="6">
        <f t="shared" ref="C48:F48" si="7">(C31*C53)</f>
        <v>5.7059771503400268E-2</v>
      </c>
      <c r="D48" s="6">
        <f t="shared" si="7"/>
        <v>5.0093240335772275E-2</v>
      </c>
      <c r="E48" s="6">
        <f t="shared" si="7"/>
        <v>4.0820130411860986E-2</v>
      </c>
      <c r="F48" s="6">
        <f t="shared" si="7"/>
        <v>2.4049790962876016E-2</v>
      </c>
      <c r="G48" s="20">
        <f>SUM(B48:F48)</f>
        <v>0.2134090238802348</v>
      </c>
      <c r="H48" s="12">
        <f>G40</f>
        <v>4.1386090666325266E-2</v>
      </c>
      <c r="I48" s="11">
        <f>(G48/H48)</f>
        <v>5.1565398046614703</v>
      </c>
    </row>
    <row r="49" spans="1:39" x14ac:dyDescent="0.3">
      <c r="A49" s="2" t="s">
        <v>2</v>
      </c>
      <c r="B49" s="6">
        <f>(B32*B53)</f>
        <v>0.37247481599692739</v>
      </c>
      <c r="C49" s="6">
        <f t="shared" ref="C49:F49" si="8">(C32*C53)</f>
        <v>0.51353794353060245</v>
      </c>
      <c r="D49" s="6">
        <f t="shared" si="8"/>
        <v>0.75139860503658407</v>
      </c>
      <c r="E49" s="6">
        <f t="shared" si="8"/>
        <v>0.61230195617791483</v>
      </c>
      <c r="F49" s="6">
        <f t="shared" si="8"/>
        <v>0.5050456102203964</v>
      </c>
      <c r="G49" s="20">
        <f t="shared" ref="G49:G52" si="9">SUM(B49:F49)</f>
        <v>2.7547589309624247</v>
      </c>
      <c r="H49" s="12">
        <f t="shared" ref="H49:H52" si="10">G41</f>
        <v>0.51353794353060245</v>
      </c>
      <c r="I49" s="11">
        <f t="shared" ref="I49:I52" si="11">(G49/H49)</f>
        <v>5.3642753484256707</v>
      </c>
    </row>
    <row r="50" spans="1:39" x14ac:dyDescent="0.3">
      <c r="A50" s="2" t="s">
        <v>3</v>
      </c>
      <c r="B50" s="6">
        <f>(B33*B53)</f>
        <v>0.20693045333162632</v>
      </c>
      <c r="C50" s="6">
        <f t="shared" ref="C50:F50" si="12">(C33*C53)</f>
        <v>0.1711793145102008</v>
      </c>
      <c r="D50" s="6">
        <f t="shared" si="12"/>
        <v>0.25046620167886136</v>
      </c>
      <c r="E50" s="6">
        <f t="shared" si="12"/>
        <v>0.36738117370674894</v>
      </c>
      <c r="F50" s="6">
        <f t="shared" si="12"/>
        <v>0.36074686444314025</v>
      </c>
      <c r="G50" s="20">
        <f t="shared" si="9"/>
        <v>1.3567040076705776</v>
      </c>
      <c r="H50" s="12">
        <f t="shared" si="10"/>
        <v>0.25046620167886136</v>
      </c>
      <c r="I50" s="11">
        <f t="shared" si="11"/>
        <v>5.4167149043530198</v>
      </c>
    </row>
    <row r="51" spans="1:39" x14ac:dyDescent="0.3">
      <c r="A51" s="2" t="s">
        <v>4</v>
      </c>
      <c r="B51" s="6">
        <f>(B34*B53)</f>
        <v>0.12415827199897581</v>
      </c>
      <c r="C51" s="6">
        <f t="shared" ref="C51:F51" si="13">(C34*C53)</f>
        <v>0.1027075887061205</v>
      </c>
      <c r="D51" s="6">
        <f t="shared" si="13"/>
        <v>8.3488733892953776E-2</v>
      </c>
      <c r="E51" s="6">
        <f t="shared" si="13"/>
        <v>0.12246039123558297</v>
      </c>
      <c r="F51" s="6">
        <f t="shared" si="13"/>
        <v>0.21644811866588415</v>
      </c>
      <c r="G51" s="20">
        <f t="shared" si="9"/>
        <v>0.64926310449951719</v>
      </c>
      <c r="H51" s="12">
        <f t="shared" si="10"/>
        <v>0.12246039123558297</v>
      </c>
      <c r="I51" s="11">
        <f t="shared" si="11"/>
        <v>5.3018212497010433</v>
      </c>
    </row>
    <row r="52" spans="1:39" x14ac:dyDescent="0.3">
      <c r="A52" s="2" t="s">
        <v>5</v>
      </c>
      <c r="B52" s="6">
        <f>(B35*B53)</f>
        <v>0.12415827199897581</v>
      </c>
      <c r="C52" s="6">
        <f t="shared" ref="C52:F52" si="14">(C35*C53)</f>
        <v>7.3362563361514629E-2</v>
      </c>
      <c r="D52" s="6">
        <f t="shared" si="14"/>
        <v>5.0093240335772275E-2</v>
      </c>
      <c r="E52" s="6">
        <f t="shared" si="14"/>
        <v>4.0820130411860986E-2</v>
      </c>
      <c r="F52" s="6">
        <f t="shared" si="14"/>
        <v>7.2149372888628049E-2</v>
      </c>
      <c r="G52" s="20">
        <f t="shared" si="9"/>
        <v>0.36058357899675175</v>
      </c>
      <c r="H52" s="12">
        <f t="shared" si="10"/>
        <v>7.2149372888628049E-2</v>
      </c>
      <c r="I52" s="11">
        <f t="shared" si="11"/>
        <v>4.9977368417790613</v>
      </c>
    </row>
    <row r="53" spans="1:39" x14ac:dyDescent="0.3">
      <c r="A53" s="2" t="s">
        <v>43</v>
      </c>
      <c r="B53" s="6">
        <f>G40</f>
        <v>4.1386090666325266E-2</v>
      </c>
      <c r="C53" s="6">
        <f>G41</f>
        <v>0.51353794353060245</v>
      </c>
      <c r="D53" s="6">
        <f>G42</f>
        <v>0.25046620167886136</v>
      </c>
      <c r="E53" s="6">
        <f>G43</f>
        <v>0.12246039123558297</v>
      </c>
      <c r="F53" s="6">
        <f>G44</f>
        <v>7.2149372888628049E-2</v>
      </c>
    </row>
    <row r="55" spans="1:39" x14ac:dyDescent="0.3">
      <c r="A55" s="13" t="s">
        <v>48</v>
      </c>
      <c r="B55" s="8">
        <f>SUM(I48:I52)/5</f>
        <v>5.2474176297840538</v>
      </c>
      <c r="D55" s="2"/>
      <c r="E55" s="2" t="s">
        <v>47</v>
      </c>
      <c r="F55" s="2" t="s">
        <v>52</v>
      </c>
    </row>
    <row r="56" spans="1:39" x14ac:dyDescent="0.3">
      <c r="D56" s="2" t="s">
        <v>2</v>
      </c>
      <c r="E56" s="6">
        <f>H49</f>
        <v>0.51353794353060245</v>
      </c>
      <c r="F56" s="8">
        <v>1</v>
      </c>
    </row>
    <row r="57" spans="1:39" x14ac:dyDescent="0.3">
      <c r="A57" s="13" t="s">
        <v>49</v>
      </c>
      <c r="B57" s="8">
        <f>(B55-5)/4</f>
        <v>6.1854407446013449E-2</v>
      </c>
      <c r="D57" s="2" t="s">
        <v>53</v>
      </c>
      <c r="E57" s="6">
        <f>H50</f>
        <v>0.25046620167886136</v>
      </c>
      <c r="F57" s="8">
        <v>2</v>
      </c>
    </row>
    <row r="58" spans="1:39" x14ac:dyDescent="0.3">
      <c r="D58" s="2" t="s">
        <v>4</v>
      </c>
      <c r="E58" s="6">
        <f>H51</f>
        <v>0.12246039123558297</v>
      </c>
      <c r="F58" s="8">
        <v>3</v>
      </c>
    </row>
    <row r="59" spans="1:39" x14ac:dyDescent="0.3">
      <c r="A59" s="13" t="s">
        <v>50</v>
      </c>
      <c r="B59" s="8">
        <f>(B57/1.12)</f>
        <v>5.5227149505369146E-2</v>
      </c>
      <c r="D59" s="2" t="s">
        <v>40</v>
      </c>
      <c r="E59" s="6">
        <f>H52</f>
        <v>7.2149372888628049E-2</v>
      </c>
      <c r="F59" s="8">
        <v>4</v>
      </c>
    </row>
    <row r="60" spans="1:39" x14ac:dyDescent="0.3">
      <c r="D60" s="2" t="s">
        <v>39</v>
      </c>
      <c r="E60" s="6">
        <f>H48</f>
        <v>4.1386090666325266E-2</v>
      </c>
      <c r="F60" s="8">
        <v>5</v>
      </c>
    </row>
    <row r="62" spans="1:39" x14ac:dyDescent="0.3">
      <c r="A62" t="s">
        <v>54</v>
      </c>
    </row>
    <row r="63" spans="1:39" x14ac:dyDescent="0.3">
      <c r="A63" s="21" t="s">
        <v>2</v>
      </c>
      <c r="B63" s="2" t="s">
        <v>6</v>
      </c>
      <c r="C63" s="2" t="s">
        <v>10</v>
      </c>
      <c r="D63" s="2" t="s">
        <v>13</v>
      </c>
      <c r="E63" s="2" t="s">
        <v>17</v>
      </c>
      <c r="F63" s="2" t="s">
        <v>21</v>
      </c>
      <c r="G63" s="2" t="s">
        <v>25</v>
      </c>
      <c r="H63" s="2" t="s">
        <v>28</v>
      </c>
      <c r="I63" s="2" t="s">
        <v>31</v>
      </c>
      <c r="J63" s="2" t="s">
        <v>35</v>
      </c>
      <c r="L63" s="21" t="s">
        <v>2</v>
      </c>
      <c r="M63" s="2" t="s">
        <v>6</v>
      </c>
      <c r="N63" s="2" t="s">
        <v>10</v>
      </c>
      <c r="O63" s="2" t="s">
        <v>13</v>
      </c>
      <c r="P63" s="2" t="s">
        <v>17</v>
      </c>
      <c r="Q63" s="2" t="s">
        <v>21</v>
      </c>
      <c r="R63" s="2" t="s">
        <v>25</v>
      </c>
      <c r="S63" s="2" t="s">
        <v>28</v>
      </c>
      <c r="T63" s="2" t="s">
        <v>31</v>
      </c>
      <c r="U63" s="2" t="s">
        <v>35</v>
      </c>
      <c r="V63" s="24" t="s">
        <v>47</v>
      </c>
      <c r="X63" s="21" t="s">
        <v>2</v>
      </c>
      <c r="Y63" s="2" t="s">
        <v>6</v>
      </c>
      <c r="Z63" s="2" t="s">
        <v>10</v>
      </c>
      <c r="AA63" s="2" t="s">
        <v>13</v>
      </c>
      <c r="AB63" s="2" t="s">
        <v>17</v>
      </c>
      <c r="AC63" s="2" t="s">
        <v>21</v>
      </c>
      <c r="AD63" s="2" t="s">
        <v>25</v>
      </c>
      <c r="AE63" s="2" t="s">
        <v>28</v>
      </c>
      <c r="AF63" s="2" t="s">
        <v>31</v>
      </c>
      <c r="AG63" s="2" t="s">
        <v>35</v>
      </c>
      <c r="AH63" s="22" t="s">
        <v>55</v>
      </c>
      <c r="AI63" s="29" t="s">
        <v>47</v>
      </c>
      <c r="AJ63" s="21" t="s">
        <v>46</v>
      </c>
    </row>
    <row r="64" spans="1:39" x14ac:dyDescent="0.3">
      <c r="A64" s="2" t="s">
        <v>6</v>
      </c>
      <c r="B64" s="48">
        <v>1</v>
      </c>
      <c r="C64" s="4">
        <v>3</v>
      </c>
      <c r="D64" s="4">
        <v>4</v>
      </c>
      <c r="E64" s="4">
        <v>5</v>
      </c>
      <c r="F64" s="4">
        <v>3</v>
      </c>
      <c r="G64" s="4">
        <v>4</v>
      </c>
      <c r="H64" s="4">
        <v>4</v>
      </c>
      <c r="I64" s="4">
        <v>1</v>
      </c>
      <c r="J64" s="4">
        <v>2</v>
      </c>
      <c r="K64" s="16"/>
      <c r="L64" s="2" t="s">
        <v>6</v>
      </c>
      <c r="M64" s="6">
        <f>(B64/B73)</f>
        <v>0.24291497975708498</v>
      </c>
      <c r="N64" s="6">
        <f t="shared" ref="N64:U64" si="15">(C64/C73)</f>
        <v>0.38297872340425532</v>
      </c>
      <c r="O64" s="6">
        <f t="shared" si="15"/>
        <v>0.2857142857142857</v>
      </c>
      <c r="P64" s="6">
        <f t="shared" si="15"/>
        <v>0.24590163934426226</v>
      </c>
      <c r="Q64" s="6">
        <f t="shared" si="15"/>
        <v>0.1875</v>
      </c>
      <c r="R64" s="6">
        <f t="shared" si="15"/>
        <v>0.21621621621621623</v>
      </c>
      <c r="S64" s="6">
        <f t="shared" si="15"/>
        <v>0.16666666666666666</v>
      </c>
      <c r="T64" s="6">
        <f t="shared" si="15"/>
        <v>0.20202020202020199</v>
      </c>
      <c r="U64" s="6">
        <f t="shared" si="15"/>
        <v>0.23076923076923078</v>
      </c>
      <c r="V64" s="25">
        <f>SUM(M64:U64)/9</f>
        <v>0.2400757715435782</v>
      </c>
      <c r="X64" s="2" t="s">
        <v>6</v>
      </c>
      <c r="Y64" s="6">
        <f>M73*B64</f>
        <v>0.2400757715435782</v>
      </c>
      <c r="Z64" s="6">
        <f t="shared" ref="Z64:AG64" si="16">N73*C64</f>
        <v>0.41074486468534899</v>
      </c>
      <c r="AA64" s="6">
        <f t="shared" si="16"/>
        <v>0.32703181147262517</v>
      </c>
      <c r="AB64" s="6">
        <f t="shared" si="16"/>
        <v>0.3405580488875577</v>
      </c>
      <c r="AC64" s="6">
        <f t="shared" si="16"/>
        <v>0.19469323775853309</v>
      </c>
      <c r="AD64" s="6">
        <f t="shared" si="16"/>
        <v>0.21268121966301695</v>
      </c>
      <c r="AE64" s="6">
        <f t="shared" si="16"/>
        <v>0.1530221988560676</v>
      </c>
      <c r="AF64" s="6">
        <f t="shared" si="16"/>
        <v>0.19776446327482314</v>
      </c>
      <c r="AG64" s="6">
        <f t="shared" si="16"/>
        <v>0.23810329418306456</v>
      </c>
      <c r="AH64" s="23">
        <f>SUM(Y64:AG64)</f>
        <v>2.3146749103246154</v>
      </c>
      <c r="AI64" s="30">
        <f>V64</f>
        <v>0.2400757715435782</v>
      </c>
      <c r="AJ64" s="31">
        <f>AH64/AI64</f>
        <v>9.6414348496822768</v>
      </c>
      <c r="AL64" s="32" t="s">
        <v>48</v>
      </c>
      <c r="AM64" s="33">
        <f>SUM(AJ64:AJ72)/9</f>
        <v>9.4572368500316557</v>
      </c>
    </row>
    <row r="65" spans="1:39" x14ac:dyDescent="0.3">
      <c r="A65" s="2" t="s">
        <v>10</v>
      </c>
      <c r="B65" s="4">
        <v>0.33333333333333331</v>
      </c>
      <c r="C65" s="48">
        <v>1</v>
      </c>
      <c r="D65" s="4">
        <v>2</v>
      </c>
      <c r="E65" s="4">
        <v>3</v>
      </c>
      <c r="F65" s="4">
        <v>2</v>
      </c>
      <c r="G65" s="4">
        <v>2</v>
      </c>
      <c r="H65" s="4">
        <v>3</v>
      </c>
      <c r="I65" s="4">
        <v>1</v>
      </c>
      <c r="J65" s="4">
        <v>1.5</v>
      </c>
      <c r="K65" s="16"/>
      <c r="L65" s="2" t="s">
        <v>10</v>
      </c>
      <c r="M65" s="6">
        <f>(B65/B73)</f>
        <v>8.0971659919028327E-2</v>
      </c>
      <c r="N65" s="6">
        <f t="shared" ref="N65:U65" si="17">(C65/C73)</f>
        <v>0.12765957446808512</v>
      </c>
      <c r="O65" s="6">
        <f t="shared" si="17"/>
        <v>0.14285714285714285</v>
      </c>
      <c r="P65" s="6">
        <f t="shared" si="17"/>
        <v>0.14754098360655735</v>
      </c>
      <c r="Q65" s="6">
        <f t="shared" si="17"/>
        <v>0.125</v>
      </c>
      <c r="R65" s="6">
        <f t="shared" si="17"/>
        <v>0.10810810810810811</v>
      </c>
      <c r="S65" s="6">
        <f t="shared" si="17"/>
        <v>0.125</v>
      </c>
      <c r="T65" s="6">
        <f t="shared" si="17"/>
        <v>0.20202020202020199</v>
      </c>
      <c r="U65" s="6">
        <f t="shared" si="17"/>
        <v>0.1730769230769231</v>
      </c>
      <c r="V65" s="25">
        <f t="shared" ref="V65:V72" si="18">SUM(M65:U65)/9</f>
        <v>0.13691495489511632</v>
      </c>
      <c r="X65" s="2" t="s">
        <v>10</v>
      </c>
      <c r="Y65" s="6">
        <f>B65*M73</f>
        <v>8.002525718119273E-2</v>
      </c>
      <c r="Z65" s="6">
        <f t="shared" ref="Z65:AG65" si="19">C65*N73</f>
        <v>0.13691495489511632</v>
      </c>
      <c r="AA65" s="6">
        <f t="shared" si="19"/>
        <v>0.16351590573631258</v>
      </c>
      <c r="AB65" s="6">
        <f t="shared" si="19"/>
        <v>0.20433482933253463</v>
      </c>
      <c r="AC65" s="6">
        <f t="shared" si="19"/>
        <v>0.12979549183902206</v>
      </c>
      <c r="AD65" s="6">
        <f t="shared" si="19"/>
        <v>0.10634060983150848</v>
      </c>
      <c r="AE65" s="6">
        <f t="shared" si="19"/>
        <v>0.1147666491420507</v>
      </c>
      <c r="AF65" s="6">
        <f t="shared" si="19"/>
        <v>0.19776446327482314</v>
      </c>
      <c r="AG65" s="6">
        <f t="shared" si="19"/>
        <v>0.17857747063729842</v>
      </c>
      <c r="AH65" s="23">
        <f t="shared" ref="AH65:AH72" si="20">SUM(Y65:AG65)</f>
        <v>1.3120356318698592</v>
      </c>
      <c r="AI65" s="30">
        <f t="shared" ref="AI65:AI72" si="21">V65</f>
        <v>0.13691495489511632</v>
      </c>
      <c r="AJ65" s="31">
        <f t="shared" ref="AJ65:AJ72" si="22">AH65/AI65</f>
        <v>9.5828511419730873</v>
      </c>
      <c r="AL65" s="34" t="s">
        <v>58</v>
      </c>
      <c r="AM65" s="35">
        <f>(AM64-9)/8</f>
        <v>5.7154606253956963E-2</v>
      </c>
    </row>
    <row r="66" spans="1:39" x14ac:dyDescent="0.3">
      <c r="A66" s="2" t="s">
        <v>13</v>
      </c>
      <c r="B66" s="4">
        <v>0.25</v>
      </c>
      <c r="C66" s="4">
        <v>0.5</v>
      </c>
      <c r="D66" s="48">
        <v>1</v>
      </c>
      <c r="E66" s="4">
        <v>2</v>
      </c>
      <c r="F66" s="4">
        <v>2</v>
      </c>
      <c r="G66" s="4">
        <v>2</v>
      </c>
      <c r="H66" s="4">
        <v>2</v>
      </c>
      <c r="I66" s="4">
        <v>0.33333333333333331</v>
      </c>
      <c r="J66" s="4">
        <v>0.5</v>
      </c>
      <c r="K66" s="16"/>
      <c r="L66" s="2" t="s">
        <v>13</v>
      </c>
      <c r="M66" s="6">
        <f>(B66/B73)</f>
        <v>6.0728744939271245E-2</v>
      </c>
      <c r="N66" s="6">
        <f t="shared" ref="N66:U66" si="23">(C66/C73)</f>
        <v>6.3829787234042562E-2</v>
      </c>
      <c r="O66" s="6">
        <f t="shared" si="23"/>
        <v>7.1428571428571425E-2</v>
      </c>
      <c r="P66" s="6">
        <f t="shared" si="23"/>
        <v>9.8360655737704902E-2</v>
      </c>
      <c r="Q66" s="6">
        <f t="shared" si="23"/>
        <v>0.125</v>
      </c>
      <c r="R66" s="6">
        <f t="shared" si="23"/>
        <v>0.10810810810810811</v>
      </c>
      <c r="S66" s="6">
        <f t="shared" si="23"/>
        <v>8.3333333333333329E-2</v>
      </c>
      <c r="T66" s="6">
        <f t="shared" si="23"/>
        <v>6.7340067340067325E-2</v>
      </c>
      <c r="U66" s="6">
        <f t="shared" si="23"/>
        <v>5.7692307692307696E-2</v>
      </c>
      <c r="V66" s="25">
        <f t="shared" si="18"/>
        <v>8.1757952868156292E-2</v>
      </c>
      <c r="X66" s="2" t="s">
        <v>13</v>
      </c>
      <c r="Y66" s="6">
        <f>B66*M73</f>
        <v>6.0018942885894551E-2</v>
      </c>
      <c r="Z66" s="6">
        <f t="shared" ref="Z66:AG66" si="24">C66*N73</f>
        <v>6.845747744755816E-2</v>
      </c>
      <c r="AA66" s="6">
        <f t="shared" si="24"/>
        <v>8.1757952868156292E-2</v>
      </c>
      <c r="AB66" s="6">
        <f t="shared" si="24"/>
        <v>0.13622321955502309</v>
      </c>
      <c r="AC66" s="6">
        <f t="shared" si="24"/>
        <v>0.12979549183902206</v>
      </c>
      <c r="AD66" s="6">
        <f t="shared" si="24"/>
        <v>0.10634060983150848</v>
      </c>
      <c r="AE66" s="6">
        <f t="shared" si="24"/>
        <v>7.6511099428033802E-2</v>
      </c>
      <c r="AF66" s="6">
        <f t="shared" si="24"/>
        <v>6.5921487758274375E-2</v>
      </c>
      <c r="AG66" s="6">
        <f t="shared" si="24"/>
        <v>5.9525823545766139E-2</v>
      </c>
      <c r="AH66" s="23">
        <f t="shared" si="20"/>
        <v>0.78455210515923701</v>
      </c>
      <c r="AI66" s="30">
        <f t="shared" si="21"/>
        <v>8.1757952868156292E-2</v>
      </c>
      <c r="AJ66" s="31">
        <f t="shared" si="22"/>
        <v>9.5960341182271733</v>
      </c>
      <c r="AL66" s="36" t="s">
        <v>50</v>
      </c>
      <c r="AM66" s="37">
        <f>AM65/1.45</f>
        <v>3.9416969830315146E-2</v>
      </c>
    </row>
    <row r="67" spans="1:39" x14ac:dyDescent="0.3">
      <c r="A67" s="2" t="s">
        <v>17</v>
      </c>
      <c r="B67" s="4">
        <v>0.2</v>
      </c>
      <c r="C67" s="4">
        <v>0.33333333333333331</v>
      </c>
      <c r="D67" s="4">
        <v>0.5</v>
      </c>
      <c r="E67" s="48">
        <v>1</v>
      </c>
      <c r="F67" s="4">
        <v>2</v>
      </c>
      <c r="G67" s="4">
        <v>2</v>
      </c>
      <c r="H67" s="4">
        <v>3</v>
      </c>
      <c r="I67" s="4">
        <v>0.2</v>
      </c>
      <c r="J67" s="4">
        <v>0.33333333333333331</v>
      </c>
      <c r="K67" s="16"/>
      <c r="L67" s="2" t="s">
        <v>17</v>
      </c>
      <c r="M67" s="6">
        <f>(B67/B73)</f>
        <v>4.8582995951417005E-2</v>
      </c>
      <c r="N67" s="6">
        <f t="shared" ref="N67:U67" si="25">(C67/C73)</f>
        <v>4.2553191489361701E-2</v>
      </c>
      <c r="O67" s="6">
        <f t="shared" si="25"/>
        <v>3.5714285714285712E-2</v>
      </c>
      <c r="P67" s="6">
        <f t="shared" si="25"/>
        <v>4.9180327868852451E-2</v>
      </c>
      <c r="Q67" s="6">
        <f t="shared" si="25"/>
        <v>0.125</v>
      </c>
      <c r="R67" s="6">
        <f t="shared" si="25"/>
        <v>0.10810810810810811</v>
      </c>
      <c r="S67" s="6">
        <f t="shared" si="25"/>
        <v>0.125</v>
      </c>
      <c r="T67" s="6">
        <f t="shared" si="25"/>
        <v>4.0404040404040401E-2</v>
      </c>
      <c r="U67" s="6">
        <f t="shared" si="25"/>
        <v>3.8461538461538464E-2</v>
      </c>
      <c r="V67" s="25">
        <f t="shared" si="18"/>
        <v>6.8111609777511545E-2</v>
      </c>
      <c r="X67" s="2" t="s">
        <v>17</v>
      </c>
      <c r="Y67" s="6">
        <f>B67*M73</f>
        <v>4.8015154308715641E-2</v>
      </c>
      <c r="Z67" s="6">
        <f t="shared" ref="Z67:AG67" si="26">C67*N73</f>
        <v>4.5638318298372102E-2</v>
      </c>
      <c r="AA67" s="6">
        <f t="shared" si="26"/>
        <v>4.0878976434078146E-2</v>
      </c>
      <c r="AB67" s="6">
        <f t="shared" si="26"/>
        <v>6.8111609777511545E-2</v>
      </c>
      <c r="AC67" s="6">
        <f t="shared" si="26"/>
        <v>0.12979549183902206</v>
      </c>
      <c r="AD67" s="6">
        <f t="shared" si="26"/>
        <v>0.10634060983150848</v>
      </c>
      <c r="AE67" s="6">
        <f t="shared" si="26"/>
        <v>0.1147666491420507</v>
      </c>
      <c r="AF67" s="6">
        <f t="shared" si="26"/>
        <v>3.955289265496463E-2</v>
      </c>
      <c r="AG67" s="6">
        <f t="shared" si="26"/>
        <v>3.968388236384409E-2</v>
      </c>
      <c r="AH67" s="23">
        <f t="shared" si="20"/>
        <v>0.63278358465006745</v>
      </c>
      <c r="AI67" s="30">
        <f t="shared" si="21"/>
        <v>6.8111609777511545E-2</v>
      </c>
      <c r="AJ67" s="31">
        <f t="shared" si="22"/>
        <v>9.2903924414218437</v>
      </c>
    </row>
    <row r="68" spans="1:39" x14ac:dyDescent="0.3">
      <c r="A68" s="2" t="s">
        <v>21</v>
      </c>
      <c r="B68" s="4">
        <v>0.33333333333333331</v>
      </c>
      <c r="C68" s="4">
        <v>0.5</v>
      </c>
      <c r="D68" s="4">
        <v>0.5</v>
      </c>
      <c r="E68" s="4">
        <v>0.5</v>
      </c>
      <c r="F68" s="48">
        <v>1</v>
      </c>
      <c r="G68" s="4">
        <v>2</v>
      </c>
      <c r="H68" s="4">
        <v>2</v>
      </c>
      <c r="I68" s="4">
        <v>0.33333333333333331</v>
      </c>
      <c r="J68" s="4">
        <v>0.5</v>
      </c>
      <c r="K68" s="16"/>
      <c r="L68" s="2" t="s">
        <v>21</v>
      </c>
      <c r="M68" s="6">
        <f>(B68/B73)</f>
        <v>8.0971659919028327E-2</v>
      </c>
      <c r="N68" s="6">
        <f t="shared" ref="N68:U68" si="27">(C68/C73)</f>
        <v>6.3829787234042562E-2</v>
      </c>
      <c r="O68" s="6">
        <f t="shared" si="27"/>
        <v>3.5714285714285712E-2</v>
      </c>
      <c r="P68" s="6">
        <f t="shared" si="27"/>
        <v>2.4590163934426226E-2</v>
      </c>
      <c r="Q68" s="6">
        <f t="shared" si="27"/>
        <v>6.25E-2</v>
      </c>
      <c r="R68" s="6">
        <f t="shared" si="27"/>
        <v>0.10810810810810811</v>
      </c>
      <c r="S68" s="6">
        <f t="shared" si="27"/>
        <v>8.3333333333333329E-2</v>
      </c>
      <c r="T68" s="6">
        <f t="shared" si="27"/>
        <v>6.7340067340067325E-2</v>
      </c>
      <c r="U68" s="6">
        <f t="shared" si="27"/>
        <v>5.7692307692307696E-2</v>
      </c>
      <c r="V68" s="25">
        <f t="shared" si="18"/>
        <v>6.489774591951103E-2</v>
      </c>
      <c r="X68" s="2" t="s">
        <v>21</v>
      </c>
      <c r="Y68" s="6">
        <f>B68*M73</f>
        <v>8.002525718119273E-2</v>
      </c>
      <c r="Z68" s="6">
        <f t="shared" ref="Z68:AG68" si="28">C68*N73</f>
        <v>6.845747744755816E-2</v>
      </c>
      <c r="AA68" s="6">
        <f t="shared" si="28"/>
        <v>4.0878976434078146E-2</v>
      </c>
      <c r="AB68" s="6">
        <f t="shared" si="28"/>
        <v>3.4055804888755772E-2</v>
      </c>
      <c r="AC68" s="6">
        <f t="shared" si="28"/>
        <v>6.489774591951103E-2</v>
      </c>
      <c r="AD68" s="6">
        <f t="shared" si="28"/>
        <v>0.10634060983150848</v>
      </c>
      <c r="AE68" s="6">
        <f t="shared" si="28"/>
        <v>7.6511099428033802E-2</v>
      </c>
      <c r="AF68" s="6">
        <f t="shared" si="28"/>
        <v>6.5921487758274375E-2</v>
      </c>
      <c r="AG68" s="6">
        <f t="shared" si="28"/>
        <v>5.9525823545766139E-2</v>
      </c>
      <c r="AH68" s="23">
        <f t="shared" si="20"/>
        <v>0.59661428243467862</v>
      </c>
      <c r="AI68" s="30">
        <f t="shared" si="21"/>
        <v>6.489774591951103E-2</v>
      </c>
      <c r="AJ68" s="31">
        <f t="shared" si="22"/>
        <v>9.1931433670227207</v>
      </c>
    </row>
    <row r="69" spans="1:39" x14ac:dyDescent="0.3">
      <c r="A69" s="2" t="s">
        <v>25</v>
      </c>
      <c r="B69" s="4">
        <v>0.25</v>
      </c>
      <c r="C69" s="4">
        <v>0.5</v>
      </c>
      <c r="D69" s="4">
        <v>0.5</v>
      </c>
      <c r="E69" s="4">
        <v>0.5</v>
      </c>
      <c r="F69" s="4">
        <v>0.5</v>
      </c>
      <c r="G69" s="48">
        <v>1</v>
      </c>
      <c r="H69" s="4">
        <v>2</v>
      </c>
      <c r="I69" s="4">
        <v>0.33333333333333331</v>
      </c>
      <c r="J69" s="4">
        <v>0.5</v>
      </c>
      <c r="K69" s="16"/>
      <c r="L69" s="2" t="s">
        <v>25</v>
      </c>
      <c r="M69" s="6">
        <f>(B69/B73)</f>
        <v>6.0728744939271245E-2</v>
      </c>
      <c r="N69" s="6">
        <f t="shared" ref="N69:U69" si="29">(C69/C73)</f>
        <v>6.3829787234042562E-2</v>
      </c>
      <c r="O69" s="6">
        <f t="shared" si="29"/>
        <v>3.5714285714285712E-2</v>
      </c>
      <c r="P69" s="6">
        <f t="shared" si="29"/>
        <v>2.4590163934426226E-2</v>
      </c>
      <c r="Q69" s="6">
        <f t="shared" si="29"/>
        <v>3.125E-2</v>
      </c>
      <c r="R69" s="6">
        <f t="shared" si="29"/>
        <v>5.4054054054054057E-2</v>
      </c>
      <c r="S69" s="6">
        <f t="shared" si="29"/>
        <v>8.3333333333333329E-2</v>
      </c>
      <c r="T69" s="6">
        <f t="shared" si="29"/>
        <v>6.7340067340067325E-2</v>
      </c>
      <c r="U69" s="6">
        <f t="shared" si="29"/>
        <v>5.7692307692307696E-2</v>
      </c>
      <c r="V69" s="25">
        <f t="shared" si="18"/>
        <v>5.3170304915754238E-2</v>
      </c>
      <c r="X69" s="2" t="s">
        <v>25</v>
      </c>
      <c r="Y69" s="6">
        <f>B69*M73</f>
        <v>6.0018942885894551E-2</v>
      </c>
      <c r="Z69" s="6">
        <f t="shared" ref="Z69:AG69" si="30">C69*N73</f>
        <v>6.845747744755816E-2</v>
      </c>
      <c r="AA69" s="6">
        <f t="shared" si="30"/>
        <v>4.0878976434078146E-2</v>
      </c>
      <c r="AB69" s="6">
        <f t="shared" si="30"/>
        <v>3.4055804888755772E-2</v>
      </c>
      <c r="AC69" s="6">
        <f t="shared" si="30"/>
        <v>3.2448872959755515E-2</v>
      </c>
      <c r="AD69" s="6">
        <f t="shared" si="30"/>
        <v>5.3170304915754238E-2</v>
      </c>
      <c r="AE69" s="6">
        <f t="shared" si="30"/>
        <v>7.6511099428033802E-2</v>
      </c>
      <c r="AF69" s="6">
        <f t="shared" si="30"/>
        <v>6.5921487758274375E-2</v>
      </c>
      <c r="AG69" s="6">
        <f t="shared" si="30"/>
        <v>5.9525823545766139E-2</v>
      </c>
      <c r="AH69" s="23">
        <f t="shared" si="20"/>
        <v>0.49098879026387071</v>
      </c>
      <c r="AI69" s="30">
        <f t="shared" si="21"/>
        <v>5.3170304915754238E-2</v>
      </c>
      <c r="AJ69" s="31">
        <f t="shared" si="22"/>
        <v>9.2342669661537311</v>
      </c>
    </row>
    <row r="70" spans="1:39" x14ac:dyDescent="0.3">
      <c r="A70" s="2" t="s">
        <v>28</v>
      </c>
      <c r="B70" s="4">
        <v>0.25</v>
      </c>
      <c r="C70" s="4">
        <v>0.33333333333333331</v>
      </c>
      <c r="D70" s="4">
        <v>0.5</v>
      </c>
      <c r="E70" s="4">
        <v>0.33333333333333331</v>
      </c>
      <c r="F70" s="4">
        <v>0.5</v>
      </c>
      <c r="G70" s="4">
        <v>0.5</v>
      </c>
      <c r="H70" s="48">
        <v>1</v>
      </c>
      <c r="I70" s="4">
        <v>0.25</v>
      </c>
      <c r="J70" s="4">
        <v>0.33333333333333331</v>
      </c>
      <c r="K70" s="16"/>
      <c r="L70" s="2" t="s">
        <v>28</v>
      </c>
      <c r="M70" s="6">
        <f>(B70/B73)</f>
        <v>6.0728744939271245E-2</v>
      </c>
      <c r="N70" s="6">
        <f t="shared" ref="N70:U70" si="31">(C70/C73)</f>
        <v>4.2553191489361701E-2</v>
      </c>
      <c r="O70" s="6">
        <f t="shared" si="31"/>
        <v>3.5714285714285712E-2</v>
      </c>
      <c r="P70" s="6">
        <f t="shared" si="31"/>
        <v>1.6393442622950817E-2</v>
      </c>
      <c r="Q70" s="6">
        <f t="shared" si="31"/>
        <v>3.125E-2</v>
      </c>
      <c r="R70" s="6">
        <f t="shared" si="31"/>
        <v>2.7027027027027029E-2</v>
      </c>
      <c r="S70" s="6">
        <f t="shared" si="31"/>
        <v>4.1666666666666664E-2</v>
      </c>
      <c r="T70" s="6">
        <f t="shared" si="31"/>
        <v>5.0505050505050497E-2</v>
      </c>
      <c r="U70" s="6">
        <f t="shared" si="31"/>
        <v>3.8461538461538464E-2</v>
      </c>
      <c r="V70" s="25">
        <f t="shared" si="18"/>
        <v>3.8255549714016901E-2</v>
      </c>
      <c r="X70" s="2" t="s">
        <v>28</v>
      </c>
      <c r="Y70" s="6">
        <f>B70*M73</f>
        <v>6.0018942885894551E-2</v>
      </c>
      <c r="Z70" s="6">
        <f t="shared" ref="Z70:AG70" si="32">C70*N73</f>
        <v>4.5638318298372102E-2</v>
      </c>
      <c r="AA70" s="6">
        <f t="shared" si="32"/>
        <v>4.0878976434078146E-2</v>
      </c>
      <c r="AB70" s="6">
        <f t="shared" si="32"/>
        <v>2.2703869925837179E-2</v>
      </c>
      <c r="AC70" s="6">
        <f t="shared" si="32"/>
        <v>3.2448872959755515E-2</v>
      </c>
      <c r="AD70" s="6">
        <f t="shared" si="32"/>
        <v>2.6585152457877119E-2</v>
      </c>
      <c r="AE70" s="6">
        <f t="shared" si="32"/>
        <v>3.8255549714016901E-2</v>
      </c>
      <c r="AF70" s="6">
        <f t="shared" si="32"/>
        <v>4.9441115818705784E-2</v>
      </c>
      <c r="AG70" s="6">
        <f t="shared" si="32"/>
        <v>3.968388236384409E-2</v>
      </c>
      <c r="AH70" s="23">
        <f t="shared" si="20"/>
        <v>0.35565468085838142</v>
      </c>
      <c r="AI70" s="30">
        <f t="shared" si="21"/>
        <v>3.8255549714016901E-2</v>
      </c>
      <c r="AJ70" s="31">
        <f t="shared" si="22"/>
        <v>9.2968127112827474</v>
      </c>
    </row>
    <row r="71" spans="1:39" x14ac:dyDescent="0.3">
      <c r="A71" s="2" t="s">
        <v>31</v>
      </c>
      <c r="B71" s="4">
        <v>1</v>
      </c>
      <c r="C71" s="4">
        <v>1</v>
      </c>
      <c r="D71" s="4">
        <v>3</v>
      </c>
      <c r="E71" s="4">
        <v>5</v>
      </c>
      <c r="F71" s="4">
        <v>3</v>
      </c>
      <c r="G71" s="4">
        <v>3</v>
      </c>
      <c r="H71" s="4">
        <v>4</v>
      </c>
      <c r="I71" s="48">
        <v>1</v>
      </c>
      <c r="J71" s="4">
        <v>2</v>
      </c>
      <c r="K71" s="16"/>
      <c r="L71" s="2" t="s">
        <v>31</v>
      </c>
      <c r="M71" s="6">
        <f>(B71/B73)</f>
        <v>0.24291497975708498</v>
      </c>
      <c r="N71" s="6">
        <f t="shared" ref="N71:U71" si="33">(C71/C73)</f>
        <v>0.12765957446808512</v>
      </c>
      <c r="O71" s="6">
        <f t="shared" si="33"/>
        <v>0.21428571428571427</v>
      </c>
      <c r="P71" s="6">
        <f t="shared" si="33"/>
        <v>0.24590163934426226</v>
      </c>
      <c r="Q71" s="6">
        <f t="shared" si="33"/>
        <v>0.1875</v>
      </c>
      <c r="R71" s="6">
        <f t="shared" si="33"/>
        <v>0.16216216216216217</v>
      </c>
      <c r="S71" s="6">
        <f t="shared" si="33"/>
        <v>0.16666666666666666</v>
      </c>
      <c r="T71" s="6">
        <f t="shared" si="33"/>
        <v>0.20202020202020199</v>
      </c>
      <c r="U71" s="6">
        <f t="shared" si="33"/>
        <v>0.23076923076923078</v>
      </c>
      <c r="V71" s="25">
        <f t="shared" si="18"/>
        <v>0.19776446327482314</v>
      </c>
      <c r="X71" s="2" t="s">
        <v>31</v>
      </c>
      <c r="Y71" s="6">
        <f>B71*M73</f>
        <v>0.2400757715435782</v>
      </c>
      <c r="Z71" s="6">
        <f t="shared" ref="Z71:AG71" si="34">C71*N73</f>
        <v>0.13691495489511632</v>
      </c>
      <c r="AA71" s="6">
        <f t="shared" si="34"/>
        <v>0.24527385860446888</v>
      </c>
      <c r="AB71" s="6">
        <f t="shared" si="34"/>
        <v>0.3405580488875577</v>
      </c>
      <c r="AC71" s="6">
        <f t="shared" si="34"/>
        <v>0.19469323775853309</v>
      </c>
      <c r="AD71" s="6">
        <f t="shared" si="34"/>
        <v>0.1595109147472627</v>
      </c>
      <c r="AE71" s="6">
        <f t="shared" si="34"/>
        <v>0.1530221988560676</v>
      </c>
      <c r="AF71" s="6">
        <f t="shared" si="34"/>
        <v>0.19776446327482314</v>
      </c>
      <c r="AG71" s="6">
        <f t="shared" si="34"/>
        <v>0.23810329418306456</v>
      </c>
      <c r="AH71" s="23">
        <f t="shared" si="20"/>
        <v>1.9059167427504722</v>
      </c>
      <c r="AI71" s="30">
        <f t="shared" si="21"/>
        <v>0.19776446327482314</v>
      </c>
      <c r="AJ71" s="31">
        <f t="shared" si="22"/>
        <v>9.6373064765529559</v>
      </c>
    </row>
    <row r="72" spans="1:39" x14ac:dyDescent="0.3">
      <c r="A72" s="2" t="s">
        <v>35</v>
      </c>
      <c r="B72" s="4">
        <v>0.5</v>
      </c>
      <c r="C72" s="4">
        <v>0.66666666666666663</v>
      </c>
      <c r="D72" s="4">
        <v>2</v>
      </c>
      <c r="E72" s="4">
        <v>3</v>
      </c>
      <c r="F72" s="4">
        <v>2</v>
      </c>
      <c r="G72" s="4">
        <v>2</v>
      </c>
      <c r="H72" s="4">
        <v>3</v>
      </c>
      <c r="I72" s="4">
        <v>0.5</v>
      </c>
      <c r="J72" s="48">
        <v>1</v>
      </c>
      <c r="K72" s="16"/>
      <c r="L72" s="2" t="s">
        <v>35</v>
      </c>
      <c r="M72" s="6">
        <f>(B72/B73)</f>
        <v>0.12145748987854249</v>
      </c>
      <c r="N72" s="6">
        <f t="shared" ref="N72:U72" si="35">(C72/C73)</f>
        <v>8.5106382978723402E-2</v>
      </c>
      <c r="O72" s="6">
        <f t="shared" si="35"/>
        <v>0.14285714285714285</v>
      </c>
      <c r="P72" s="6">
        <f t="shared" si="35"/>
        <v>0.14754098360655735</v>
      </c>
      <c r="Q72" s="6">
        <f t="shared" si="35"/>
        <v>0.125</v>
      </c>
      <c r="R72" s="6">
        <f t="shared" si="35"/>
        <v>0.10810810810810811</v>
      </c>
      <c r="S72" s="6">
        <f t="shared" si="35"/>
        <v>0.125</v>
      </c>
      <c r="T72" s="6">
        <f t="shared" si="35"/>
        <v>0.10101010101010099</v>
      </c>
      <c r="U72" s="6">
        <f t="shared" si="35"/>
        <v>0.11538461538461539</v>
      </c>
      <c r="V72" s="25">
        <f t="shared" si="18"/>
        <v>0.11905164709153228</v>
      </c>
      <c r="X72" s="2" t="s">
        <v>35</v>
      </c>
      <c r="Y72" s="6">
        <f>B72*M73</f>
        <v>0.1200378857717891</v>
      </c>
      <c r="Z72" s="6">
        <f t="shared" ref="Z72:AG72" si="36">C72*N73</f>
        <v>9.1276636596744204E-2</v>
      </c>
      <c r="AA72" s="6">
        <f t="shared" si="36"/>
        <v>0.16351590573631258</v>
      </c>
      <c r="AB72" s="6">
        <f t="shared" si="36"/>
        <v>0.20433482933253463</v>
      </c>
      <c r="AC72" s="6">
        <f t="shared" si="36"/>
        <v>0.12979549183902206</v>
      </c>
      <c r="AD72" s="6">
        <f t="shared" si="36"/>
        <v>0.10634060983150848</v>
      </c>
      <c r="AE72" s="6">
        <f t="shared" si="36"/>
        <v>0.1147666491420507</v>
      </c>
      <c r="AF72" s="6">
        <f t="shared" si="36"/>
        <v>9.8882231637411569E-2</v>
      </c>
      <c r="AG72" s="6">
        <f t="shared" si="36"/>
        <v>0.11905164709153228</v>
      </c>
      <c r="AH72" s="23">
        <f t="shared" si="20"/>
        <v>1.1480018869789057</v>
      </c>
      <c r="AI72" s="30">
        <f t="shared" si="21"/>
        <v>0.11905164709153228</v>
      </c>
      <c r="AJ72" s="31">
        <f t="shared" si="22"/>
        <v>9.6428895779683756</v>
      </c>
    </row>
    <row r="73" spans="1:39" x14ac:dyDescent="0.3">
      <c r="A73" s="24" t="s">
        <v>41</v>
      </c>
      <c r="B73" s="25">
        <f>SUM(B64:B72)</f>
        <v>4.1166666666666671</v>
      </c>
      <c r="C73" s="25">
        <f t="shared" ref="C73:J73" si="37">SUM(C64:C72)</f>
        <v>7.833333333333333</v>
      </c>
      <c r="D73" s="25">
        <f t="shared" si="37"/>
        <v>14</v>
      </c>
      <c r="E73" s="25">
        <f t="shared" si="37"/>
        <v>20.333333333333336</v>
      </c>
      <c r="F73" s="25">
        <f t="shared" si="37"/>
        <v>16</v>
      </c>
      <c r="G73" s="25">
        <f t="shared" si="37"/>
        <v>18.5</v>
      </c>
      <c r="H73" s="25">
        <f t="shared" si="37"/>
        <v>24</v>
      </c>
      <c r="I73" s="25">
        <f t="shared" si="37"/>
        <v>4.9500000000000011</v>
      </c>
      <c r="J73" s="25">
        <f t="shared" si="37"/>
        <v>8.6666666666666661</v>
      </c>
      <c r="K73" s="15"/>
      <c r="L73" s="24" t="s">
        <v>57</v>
      </c>
      <c r="M73" s="25">
        <f>V64</f>
        <v>0.2400757715435782</v>
      </c>
      <c r="N73" s="25">
        <f>V65</f>
        <v>0.13691495489511632</v>
      </c>
      <c r="O73" s="25">
        <f>V66</f>
        <v>8.1757952868156292E-2</v>
      </c>
      <c r="P73" s="25">
        <f>V67</f>
        <v>6.8111609777511545E-2</v>
      </c>
      <c r="Q73" s="25">
        <f>V68</f>
        <v>6.489774591951103E-2</v>
      </c>
      <c r="R73" s="25">
        <f>V69</f>
        <v>5.3170304915754238E-2</v>
      </c>
      <c r="S73" s="25">
        <f>V70</f>
        <v>3.8255549714016901E-2</v>
      </c>
      <c r="T73" s="25">
        <f>V71</f>
        <v>0.19776446327482314</v>
      </c>
      <c r="U73" s="25">
        <f>V72</f>
        <v>0.11905164709153228</v>
      </c>
      <c r="V73" s="8"/>
    </row>
    <row r="74" spans="1:39" x14ac:dyDescent="0.3">
      <c r="B74" s="1"/>
      <c r="C74" s="1"/>
      <c r="D74" s="1"/>
      <c r="E74" s="1"/>
      <c r="F74" s="1"/>
      <c r="G74" s="1"/>
      <c r="H74" s="1"/>
      <c r="I74" s="1"/>
      <c r="J74" s="1"/>
      <c r="K74" s="15"/>
      <c r="M74" s="1"/>
      <c r="N74" s="1"/>
      <c r="O74" s="1"/>
      <c r="P74" s="1"/>
      <c r="Q74" s="1"/>
      <c r="R74" s="1"/>
      <c r="S74" s="1"/>
      <c r="T74" s="1"/>
      <c r="U74" s="1"/>
    </row>
    <row r="75" spans="1:39" x14ac:dyDescent="0.3">
      <c r="B75" s="1"/>
      <c r="C75" s="1"/>
      <c r="D75" s="1"/>
      <c r="E75" s="1"/>
      <c r="F75" s="1"/>
      <c r="G75" s="1"/>
      <c r="H75" s="1"/>
      <c r="I75" s="1"/>
      <c r="J75" s="1"/>
      <c r="K75" s="15"/>
      <c r="M75" s="1"/>
      <c r="N75" s="1"/>
      <c r="O75" s="1"/>
      <c r="P75" s="1"/>
      <c r="Q75" s="1"/>
      <c r="R75" s="1"/>
      <c r="S75" s="1"/>
      <c r="T75" s="1"/>
      <c r="U75" s="1"/>
    </row>
    <row r="77" spans="1:39" x14ac:dyDescent="0.3">
      <c r="A77" s="21" t="s">
        <v>3</v>
      </c>
      <c r="B77" s="2" t="s">
        <v>6</v>
      </c>
      <c r="C77" s="2" t="s">
        <v>10</v>
      </c>
      <c r="D77" s="2" t="s">
        <v>13</v>
      </c>
      <c r="E77" s="2" t="s">
        <v>17</v>
      </c>
      <c r="F77" s="2" t="s">
        <v>21</v>
      </c>
      <c r="G77" s="2" t="s">
        <v>25</v>
      </c>
      <c r="H77" s="2" t="s">
        <v>28</v>
      </c>
      <c r="I77" s="2" t="s">
        <v>31</v>
      </c>
      <c r="J77" s="2" t="s">
        <v>35</v>
      </c>
      <c r="L77" s="21" t="s">
        <v>3</v>
      </c>
      <c r="M77" s="2" t="s">
        <v>6</v>
      </c>
      <c r="N77" s="2" t="s">
        <v>10</v>
      </c>
      <c r="O77" s="2" t="s">
        <v>13</v>
      </c>
      <c r="P77" s="2" t="s">
        <v>17</v>
      </c>
      <c r="Q77" s="2" t="s">
        <v>21</v>
      </c>
      <c r="R77" s="2" t="s">
        <v>25</v>
      </c>
      <c r="S77" s="2" t="s">
        <v>28</v>
      </c>
      <c r="T77" s="2" t="s">
        <v>31</v>
      </c>
      <c r="U77" s="2" t="s">
        <v>35</v>
      </c>
      <c r="V77" s="22" t="s">
        <v>47</v>
      </c>
      <c r="X77" s="21" t="s">
        <v>3</v>
      </c>
      <c r="Y77" s="2" t="s">
        <v>6</v>
      </c>
      <c r="Z77" s="2" t="s">
        <v>10</v>
      </c>
      <c r="AA77" s="2" t="s">
        <v>13</v>
      </c>
      <c r="AB77" s="2" t="s">
        <v>17</v>
      </c>
      <c r="AC77" s="2" t="s">
        <v>21</v>
      </c>
      <c r="AD77" s="2" t="s">
        <v>25</v>
      </c>
      <c r="AE77" s="2" t="s">
        <v>28</v>
      </c>
      <c r="AF77" s="2" t="s">
        <v>31</v>
      </c>
      <c r="AG77" s="2" t="s">
        <v>35</v>
      </c>
      <c r="AH77" s="22" t="s">
        <v>55</v>
      </c>
      <c r="AI77" s="29" t="s">
        <v>47</v>
      </c>
      <c r="AJ77" s="21" t="s">
        <v>46</v>
      </c>
    </row>
    <row r="78" spans="1:39" x14ac:dyDescent="0.3">
      <c r="A78" s="2" t="s">
        <v>6</v>
      </c>
      <c r="B78" s="48">
        <v>1</v>
      </c>
      <c r="C78" s="4">
        <v>0.33333333333333331</v>
      </c>
      <c r="D78" s="4">
        <v>0.2</v>
      </c>
      <c r="E78" s="4">
        <v>0.5</v>
      </c>
      <c r="F78" s="4">
        <v>0.33333333333333331</v>
      </c>
      <c r="G78" s="4">
        <v>0.33333333333333331</v>
      </c>
      <c r="H78" s="4">
        <v>0.33333333333333331</v>
      </c>
      <c r="I78" s="4">
        <v>0.5</v>
      </c>
      <c r="J78" s="4">
        <v>0.33333333333333331</v>
      </c>
      <c r="L78" s="2" t="s">
        <v>6</v>
      </c>
      <c r="M78" s="6">
        <f>B78/B87</f>
        <v>0.04</v>
      </c>
      <c r="N78" s="6">
        <f t="shared" ref="N78:U78" si="38">C78/C87</f>
        <v>1.6393442622950821E-2</v>
      </c>
      <c r="O78" s="6">
        <f t="shared" si="38"/>
        <v>1.5957446808510641E-2</v>
      </c>
      <c r="P78" s="6">
        <f t="shared" si="38"/>
        <v>4.1095890410958909E-2</v>
      </c>
      <c r="Q78" s="6">
        <f t="shared" si="38"/>
        <v>3.2786885245901641E-2</v>
      </c>
      <c r="R78" s="6">
        <f t="shared" si="38"/>
        <v>3.8461538461538464E-2</v>
      </c>
      <c r="S78" s="6">
        <f t="shared" si="38"/>
        <v>4.6511627906976744E-2</v>
      </c>
      <c r="T78" s="6">
        <f t="shared" si="38"/>
        <v>8.3333333333333329E-2</v>
      </c>
      <c r="U78" s="6">
        <f t="shared" si="38"/>
        <v>4.6511627906976744E-2</v>
      </c>
      <c r="V78" s="23">
        <f>SUM(M78:U78)/9</f>
        <v>4.0116865855238583E-2</v>
      </c>
      <c r="X78" s="2" t="s">
        <v>6</v>
      </c>
      <c r="Y78" s="6">
        <f>B78*M87</f>
        <v>4.0116865855238583E-2</v>
      </c>
      <c r="Z78" s="6">
        <f t="shared" ref="Z78:AG78" si="39">C78*N87</f>
        <v>1.7943591696866268E-2</v>
      </c>
      <c r="AA78" s="6">
        <f t="shared" si="39"/>
        <v>1.8658697079783498E-2</v>
      </c>
      <c r="AB78" s="6">
        <f t="shared" si="39"/>
        <v>4.098621766759189E-2</v>
      </c>
      <c r="AC78" s="6">
        <f t="shared" si="39"/>
        <v>3.6970295244353829E-2</v>
      </c>
      <c r="AD78" s="6">
        <f t="shared" si="39"/>
        <v>4.2750034630650587E-2</v>
      </c>
      <c r="AE78" s="6">
        <f t="shared" si="39"/>
        <v>4.9607518232320236E-2</v>
      </c>
      <c r="AF78" s="6">
        <f t="shared" si="39"/>
        <v>8.5362262673819148E-2</v>
      </c>
      <c r="AG78" s="6">
        <f t="shared" si="39"/>
        <v>5.7359456216816374E-2</v>
      </c>
      <c r="AH78" s="23">
        <f>SUM(Y78:AG78)</f>
        <v>0.38975493929744037</v>
      </c>
      <c r="AI78" s="30">
        <f t="shared" ref="AI78:AI86" si="40">V78</f>
        <v>4.0116865855238583E-2</v>
      </c>
      <c r="AJ78" s="39">
        <f>AH78/AI78</f>
        <v>9.7154882613180256</v>
      </c>
      <c r="AL78" s="32" t="s">
        <v>48</v>
      </c>
      <c r="AM78" s="32">
        <f>SUM(AJ78:AJ86)/9</f>
        <v>9.7903398599831206</v>
      </c>
    </row>
    <row r="79" spans="1:39" x14ac:dyDescent="0.3">
      <c r="A79" s="2" t="s">
        <v>10</v>
      </c>
      <c r="B79" s="4">
        <v>3</v>
      </c>
      <c r="C79" s="48">
        <v>1</v>
      </c>
      <c r="D79" s="4">
        <v>0.33333333333333331</v>
      </c>
      <c r="E79" s="4">
        <v>0.5</v>
      </c>
      <c r="F79" s="4">
        <v>0.33333333333333331</v>
      </c>
      <c r="G79" s="4">
        <v>0.33333333333333331</v>
      </c>
      <c r="H79" s="4">
        <v>0.33333333333333331</v>
      </c>
      <c r="I79" s="4">
        <v>0.5</v>
      </c>
      <c r="J79" s="4">
        <v>0.33333333333333331</v>
      </c>
      <c r="L79" s="2" t="s">
        <v>10</v>
      </c>
      <c r="M79" s="6">
        <f>B79/B87</f>
        <v>0.12</v>
      </c>
      <c r="N79" s="6">
        <f t="shared" ref="N79:U79" si="41">C79/C87</f>
        <v>4.9180327868852465E-2</v>
      </c>
      <c r="O79" s="6">
        <f t="shared" si="41"/>
        <v>2.6595744680851064E-2</v>
      </c>
      <c r="P79" s="6">
        <f t="shared" si="41"/>
        <v>4.1095890410958909E-2</v>
      </c>
      <c r="Q79" s="6">
        <f t="shared" si="41"/>
        <v>3.2786885245901641E-2</v>
      </c>
      <c r="R79" s="6">
        <f t="shared" si="41"/>
        <v>3.8461538461538464E-2</v>
      </c>
      <c r="S79" s="6">
        <f t="shared" si="41"/>
        <v>4.6511627906976744E-2</v>
      </c>
      <c r="T79" s="6">
        <f t="shared" si="41"/>
        <v>8.3333333333333329E-2</v>
      </c>
      <c r="U79" s="6">
        <f t="shared" si="41"/>
        <v>4.6511627906976744E-2</v>
      </c>
      <c r="V79" s="23">
        <f t="shared" ref="V79:V86" si="42">SUM(M79:U79)/9</f>
        <v>5.3830775090598811E-2</v>
      </c>
      <c r="X79" s="2" t="s">
        <v>10</v>
      </c>
      <c r="Y79" s="6">
        <f>B79*M87</f>
        <v>0.12035059756571576</v>
      </c>
      <c r="Z79" s="6">
        <f t="shared" ref="Z79:AG79" si="43">C79*N87</f>
        <v>5.3830775090598811E-2</v>
      </c>
      <c r="AA79" s="6">
        <f t="shared" si="43"/>
        <v>3.1097828466305828E-2</v>
      </c>
      <c r="AB79" s="6">
        <f t="shared" si="43"/>
        <v>4.098621766759189E-2</v>
      </c>
      <c r="AC79" s="6">
        <f t="shared" si="43"/>
        <v>3.6970295244353829E-2</v>
      </c>
      <c r="AD79" s="6">
        <f t="shared" si="43"/>
        <v>4.2750034630650587E-2</v>
      </c>
      <c r="AE79" s="6">
        <f t="shared" si="43"/>
        <v>4.9607518232320236E-2</v>
      </c>
      <c r="AF79" s="6">
        <f t="shared" si="43"/>
        <v>8.5362262673819148E-2</v>
      </c>
      <c r="AG79" s="6">
        <f t="shared" si="43"/>
        <v>5.7359456216816374E-2</v>
      </c>
      <c r="AH79" s="23">
        <f t="shared" ref="AH79:AH86" si="44">SUM(Y79:AG79)</f>
        <v>0.51831498578817237</v>
      </c>
      <c r="AI79" s="30">
        <f t="shared" si="40"/>
        <v>5.3830775090598811E-2</v>
      </c>
      <c r="AJ79" s="39">
        <f t="shared" ref="AJ79:AJ86" si="45">AH79/AI79</f>
        <v>9.6285997167202719</v>
      </c>
      <c r="AL79" s="34" t="s">
        <v>58</v>
      </c>
      <c r="AM79" s="34">
        <f>(AM78-9)/8</f>
        <v>9.8792482497890077E-2</v>
      </c>
    </row>
    <row r="80" spans="1:39" x14ac:dyDescent="0.3">
      <c r="A80" s="2" t="s">
        <v>13</v>
      </c>
      <c r="B80" s="4">
        <v>5</v>
      </c>
      <c r="C80" s="4">
        <v>3</v>
      </c>
      <c r="D80" s="48">
        <v>1</v>
      </c>
      <c r="E80" s="4">
        <v>0.66666666666666663</v>
      </c>
      <c r="F80" s="4">
        <v>0.5</v>
      </c>
      <c r="G80" s="4">
        <v>0.5</v>
      </c>
      <c r="H80" s="4">
        <v>0.5</v>
      </c>
      <c r="I80" s="4">
        <v>0.66666666666666663</v>
      </c>
      <c r="J80" s="4">
        <v>0.5</v>
      </c>
      <c r="L80" s="2" t="s">
        <v>13</v>
      </c>
      <c r="M80" s="6">
        <f>B80/B87</f>
        <v>0.2</v>
      </c>
      <c r="N80" s="6">
        <f t="shared" ref="N80:U80" si="46">C80/C87</f>
        <v>0.14754098360655737</v>
      </c>
      <c r="O80" s="6">
        <f t="shared" si="46"/>
        <v>7.9787234042553196E-2</v>
      </c>
      <c r="P80" s="6">
        <f t="shared" si="46"/>
        <v>5.4794520547945202E-2</v>
      </c>
      <c r="Q80" s="6">
        <f t="shared" si="46"/>
        <v>4.9180327868852465E-2</v>
      </c>
      <c r="R80" s="6">
        <f t="shared" si="46"/>
        <v>5.7692307692307696E-2</v>
      </c>
      <c r="S80" s="6">
        <f t="shared" si="46"/>
        <v>6.9767441860465115E-2</v>
      </c>
      <c r="T80" s="6">
        <f t="shared" si="46"/>
        <v>0.1111111111111111</v>
      </c>
      <c r="U80" s="6">
        <f t="shared" si="46"/>
        <v>6.9767441860465115E-2</v>
      </c>
      <c r="V80" s="23">
        <f t="shared" si="42"/>
        <v>9.3293485398917492E-2</v>
      </c>
      <c r="X80" s="2" t="s">
        <v>13</v>
      </c>
      <c r="Y80" s="6">
        <f>B80*M87</f>
        <v>0.20058432927619291</v>
      </c>
      <c r="Z80" s="6">
        <f t="shared" ref="Z80:AG80" si="47">C80*N87</f>
        <v>0.16149232527179644</v>
      </c>
      <c r="AA80" s="6">
        <f t="shared" si="47"/>
        <v>9.3293485398917492E-2</v>
      </c>
      <c r="AB80" s="6">
        <f t="shared" si="47"/>
        <v>5.4648290223455853E-2</v>
      </c>
      <c r="AC80" s="6">
        <f t="shared" si="47"/>
        <v>5.5455442866530744E-2</v>
      </c>
      <c r="AD80" s="6">
        <f t="shared" si="47"/>
        <v>6.4125051945975883E-2</v>
      </c>
      <c r="AE80" s="6">
        <f t="shared" si="47"/>
        <v>7.4411277348480354E-2</v>
      </c>
      <c r="AF80" s="6">
        <f t="shared" si="47"/>
        <v>0.11381635023175886</v>
      </c>
      <c r="AG80" s="6">
        <f t="shared" si="47"/>
        <v>8.603918432522456E-2</v>
      </c>
      <c r="AH80" s="23">
        <f t="shared" si="44"/>
        <v>0.90386573688833294</v>
      </c>
      <c r="AI80" s="30">
        <f t="shared" si="40"/>
        <v>9.3293485398917492E-2</v>
      </c>
      <c r="AJ80" s="39">
        <f t="shared" si="45"/>
        <v>9.6884121439289768</v>
      </c>
      <c r="AL80" s="36" t="s">
        <v>50</v>
      </c>
      <c r="AM80" s="36">
        <f>AM79/1.45</f>
        <v>6.8132746550269019E-2</v>
      </c>
    </row>
    <row r="81" spans="1:39" x14ac:dyDescent="0.3">
      <c r="A81" s="2" t="s">
        <v>17</v>
      </c>
      <c r="B81" s="4">
        <v>2</v>
      </c>
      <c r="C81" s="4">
        <v>2</v>
      </c>
      <c r="D81" s="4">
        <v>1.5</v>
      </c>
      <c r="E81" s="48">
        <v>1</v>
      </c>
      <c r="F81" s="4">
        <v>0.5</v>
      </c>
      <c r="G81" s="4">
        <v>0.5</v>
      </c>
      <c r="H81" s="4">
        <v>0.5</v>
      </c>
      <c r="I81" s="4">
        <v>0.66666666666666663</v>
      </c>
      <c r="J81" s="4">
        <v>0.5</v>
      </c>
      <c r="L81" s="2" t="s">
        <v>17</v>
      </c>
      <c r="M81" s="6">
        <f>B81/B87</f>
        <v>0.08</v>
      </c>
      <c r="N81" s="6">
        <f t="shared" ref="N81:U81" si="48">C81/C87</f>
        <v>9.836065573770493E-2</v>
      </c>
      <c r="O81" s="6">
        <f t="shared" si="48"/>
        <v>0.11968085106382979</v>
      </c>
      <c r="P81" s="6">
        <f t="shared" si="48"/>
        <v>8.2191780821917818E-2</v>
      </c>
      <c r="Q81" s="6">
        <f t="shared" si="48"/>
        <v>4.9180327868852465E-2</v>
      </c>
      <c r="R81" s="6">
        <f t="shared" si="48"/>
        <v>5.7692307692307696E-2</v>
      </c>
      <c r="S81" s="6">
        <f t="shared" si="48"/>
        <v>6.9767441860465115E-2</v>
      </c>
      <c r="T81" s="6">
        <f t="shared" si="48"/>
        <v>0.1111111111111111</v>
      </c>
      <c r="U81" s="6">
        <f t="shared" si="48"/>
        <v>6.9767441860465115E-2</v>
      </c>
      <c r="V81" s="23">
        <f t="shared" si="42"/>
        <v>8.197243533518378E-2</v>
      </c>
      <c r="X81" s="2" t="s">
        <v>17</v>
      </c>
      <c r="Y81" s="6">
        <f>B81*M87</f>
        <v>8.0233731710477166E-2</v>
      </c>
      <c r="Z81" s="6">
        <f t="shared" ref="Z81:AG81" si="49">C81*N87</f>
        <v>0.10766155018119762</v>
      </c>
      <c r="AA81" s="6">
        <f t="shared" si="49"/>
        <v>0.13994022809837625</v>
      </c>
      <c r="AB81" s="6">
        <f t="shared" si="49"/>
        <v>8.197243533518378E-2</v>
      </c>
      <c r="AC81" s="6">
        <f t="shared" si="49"/>
        <v>5.5455442866530744E-2</v>
      </c>
      <c r="AD81" s="6">
        <f t="shared" si="49"/>
        <v>6.4125051945975883E-2</v>
      </c>
      <c r="AE81" s="6">
        <f t="shared" si="49"/>
        <v>7.4411277348480354E-2</v>
      </c>
      <c r="AF81" s="6">
        <f t="shared" si="49"/>
        <v>0.11381635023175886</v>
      </c>
      <c r="AG81" s="6">
        <f t="shared" si="49"/>
        <v>8.603918432522456E-2</v>
      </c>
      <c r="AH81" s="23">
        <f t="shared" si="44"/>
        <v>0.8036552520432052</v>
      </c>
      <c r="AI81" s="30">
        <f t="shared" si="40"/>
        <v>8.197243533518378E-2</v>
      </c>
      <c r="AJ81" s="39">
        <f t="shared" si="45"/>
        <v>9.803969453354334</v>
      </c>
    </row>
    <row r="82" spans="1:39" x14ac:dyDescent="0.3">
      <c r="A82" s="2" t="s">
        <v>21</v>
      </c>
      <c r="B82" s="4">
        <v>3</v>
      </c>
      <c r="C82" s="4">
        <v>3</v>
      </c>
      <c r="D82" s="4">
        <v>2</v>
      </c>
      <c r="E82" s="4">
        <v>2</v>
      </c>
      <c r="F82" s="48">
        <v>1</v>
      </c>
      <c r="G82" s="4">
        <v>0.5</v>
      </c>
      <c r="H82" s="4">
        <v>0.5</v>
      </c>
      <c r="I82" s="4">
        <v>0.66666666666666663</v>
      </c>
      <c r="J82" s="4">
        <v>0.5</v>
      </c>
      <c r="L82" s="2" t="s">
        <v>21</v>
      </c>
      <c r="M82" s="6">
        <f>B82/B87</f>
        <v>0.12</v>
      </c>
      <c r="N82" s="6">
        <f t="shared" ref="N82:U82" si="50">C82/C87</f>
        <v>0.14754098360655737</v>
      </c>
      <c r="O82" s="6">
        <f t="shared" si="50"/>
        <v>0.15957446808510639</v>
      </c>
      <c r="P82" s="6">
        <f t="shared" si="50"/>
        <v>0.16438356164383564</v>
      </c>
      <c r="Q82" s="6">
        <f t="shared" si="50"/>
        <v>9.836065573770493E-2</v>
      </c>
      <c r="R82" s="6">
        <f t="shared" si="50"/>
        <v>5.7692307692307696E-2</v>
      </c>
      <c r="S82" s="6">
        <f t="shared" si="50"/>
        <v>6.9767441860465115E-2</v>
      </c>
      <c r="T82" s="6">
        <f t="shared" si="50"/>
        <v>0.1111111111111111</v>
      </c>
      <c r="U82" s="6">
        <f t="shared" si="50"/>
        <v>6.9767441860465115E-2</v>
      </c>
      <c r="V82" s="23">
        <f t="shared" si="42"/>
        <v>0.11091088573306149</v>
      </c>
      <c r="X82" s="2" t="s">
        <v>21</v>
      </c>
      <c r="Y82" s="6">
        <f>B82*M87</f>
        <v>0.12035059756571576</v>
      </c>
      <c r="Z82" s="6">
        <f t="shared" ref="Z82:AG82" si="51">C82*N87</f>
        <v>0.16149232527179644</v>
      </c>
      <c r="AA82" s="6">
        <f t="shared" si="51"/>
        <v>0.18658697079783498</v>
      </c>
      <c r="AB82" s="6">
        <f t="shared" si="51"/>
        <v>0.16394487067036756</v>
      </c>
      <c r="AC82" s="6">
        <f t="shared" si="51"/>
        <v>0.11091088573306149</v>
      </c>
      <c r="AD82" s="6">
        <f t="shared" si="51"/>
        <v>6.4125051945975883E-2</v>
      </c>
      <c r="AE82" s="6">
        <f t="shared" si="51"/>
        <v>7.4411277348480354E-2</v>
      </c>
      <c r="AF82" s="6">
        <f t="shared" si="51"/>
        <v>0.11381635023175886</v>
      </c>
      <c r="AG82" s="6">
        <f t="shared" si="51"/>
        <v>8.603918432522456E-2</v>
      </c>
      <c r="AH82" s="23">
        <f t="shared" si="44"/>
        <v>1.0816775138902159</v>
      </c>
      <c r="AI82" s="30">
        <f t="shared" si="40"/>
        <v>0.11091088573306149</v>
      </c>
      <c r="AJ82" s="39">
        <f t="shared" si="45"/>
        <v>9.7526722173473548</v>
      </c>
    </row>
    <row r="83" spans="1:39" x14ac:dyDescent="0.3">
      <c r="A83" s="2" t="s">
        <v>25</v>
      </c>
      <c r="B83" s="4">
        <v>3</v>
      </c>
      <c r="C83" s="4">
        <v>3</v>
      </c>
      <c r="D83" s="4">
        <v>2</v>
      </c>
      <c r="E83" s="4">
        <v>2</v>
      </c>
      <c r="F83" s="4">
        <v>2</v>
      </c>
      <c r="G83" s="48">
        <v>1</v>
      </c>
      <c r="H83" s="4">
        <v>0.5</v>
      </c>
      <c r="I83" s="4">
        <v>0.66666666666666663</v>
      </c>
      <c r="J83" s="4">
        <v>0.5</v>
      </c>
      <c r="L83" s="2" t="s">
        <v>25</v>
      </c>
      <c r="M83" s="6">
        <f>B83/B87</f>
        <v>0.12</v>
      </c>
      <c r="N83" s="6">
        <f t="shared" ref="N83:U83" si="52">C83/C87</f>
        <v>0.14754098360655737</v>
      </c>
      <c r="O83" s="6">
        <f t="shared" si="52"/>
        <v>0.15957446808510639</v>
      </c>
      <c r="P83" s="6">
        <f t="shared" si="52"/>
        <v>0.16438356164383564</v>
      </c>
      <c r="Q83" s="6">
        <f t="shared" si="52"/>
        <v>0.19672131147540986</v>
      </c>
      <c r="R83" s="6">
        <f t="shared" si="52"/>
        <v>0.11538461538461539</v>
      </c>
      <c r="S83" s="6">
        <f t="shared" si="52"/>
        <v>6.9767441860465115E-2</v>
      </c>
      <c r="T83" s="6">
        <f t="shared" si="52"/>
        <v>0.1111111111111111</v>
      </c>
      <c r="U83" s="6">
        <f t="shared" si="52"/>
        <v>6.9767441860465115E-2</v>
      </c>
      <c r="V83" s="23">
        <f t="shared" si="42"/>
        <v>0.12825010389195177</v>
      </c>
      <c r="X83" s="2" t="s">
        <v>25</v>
      </c>
      <c r="Y83" s="6">
        <f>B83*M87</f>
        <v>0.12035059756571576</v>
      </c>
      <c r="Z83" s="6">
        <f t="shared" ref="Z83:AG83" si="53">C83*N87</f>
        <v>0.16149232527179644</v>
      </c>
      <c r="AA83" s="6">
        <f t="shared" si="53"/>
        <v>0.18658697079783498</v>
      </c>
      <c r="AB83" s="6">
        <f t="shared" si="53"/>
        <v>0.16394487067036756</v>
      </c>
      <c r="AC83" s="6">
        <f t="shared" si="53"/>
        <v>0.22182177146612297</v>
      </c>
      <c r="AD83" s="6">
        <f t="shared" si="53"/>
        <v>0.12825010389195177</v>
      </c>
      <c r="AE83" s="6">
        <f t="shared" si="53"/>
        <v>7.4411277348480354E-2</v>
      </c>
      <c r="AF83" s="6">
        <f t="shared" si="53"/>
        <v>0.11381635023175886</v>
      </c>
      <c r="AG83" s="6">
        <f t="shared" si="53"/>
        <v>8.603918432522456E-2</v>
      </c>
      <c r="AH83" s="23">
        <f t="shared" si="44"/>
        <v>1.2567134515692533</v>
      </c>
      <c r="AI83" s="30">
        <f t="shared" si="40"/>
        <v>0.12825010389195177</v>
      </c>
      <c r="AJ83" s="39">
        <f t="shared" si="45"/>
        <v>9.7989273570336444</v>
      </c>
    </row>
    <row r="84" spans="1:39" x14ac:dyDescent="0.3">
      <c r="A84" s="2" t="s">
        <v>28</v>
      </c>
      <c r="B84" s="4">
        <v>3</v>
      </c>
      <c r="C84" s="4">
        <v>3</v>
      </c>
      <c r="D84" s="4">
        <v>2</v>
      </c>
      <c r="E84" s="4">
        <v>2</v>
      </c>
      <c r="F84" s="4">
        <v>2</v>
      </c>
      <c r="G84" s="4">
        <v>2</v>
      </c>
      <c r="H84" s="48">
        <v>1</v>
      </c>
      <c r="I84" s="4">
        <v>0.66666666666666663</v>
      </c>
      <c r="J84" s="4">
        <v>0.5</v>
      </c>
      <c r="L84" s="2" t="s">
        <v>28</v>
      </c>
      <c r="M84" s="6">
        <f>B84/B87</f>
        <v>0.12</v>
      </c>
      <c r="N84" s="6">
        <f t="shared" ref="N84:U84" si="54">C84/C87</f>
        <v>0.14754098360655737</v>
      </c>
      <c r="O84" s="6">
        <f t="shared" si="54"/>
        <v>0.15957446808510639</v>
      </c>
      <c r="P84" s="6">
        <f t="shared" si="54"/>
        <v>0.16438356164383564</v>
      </c>
      <c r="Q84" s="6">
        <f t="shared" si="54"/>
        <v>0.19672131147540986</v>
      </c>
      <c r="R84" s="6">
        <f t="shared" si="54"/>
        <v>0.23076923076923078</v>
      </c>
      <c r="S84" s="6">
        <f t="shared" si="54"/>
        <v>0.13953488372093023</v>
      </c>
      <c r="T84" s="6">
        <f t="shared" si="54"/>
        <v>0.1111111111111111</v>
      </c>
      <c r="U84" s="6">
        <f t="shared" si="54"/>
        <v>6.9767441860465115E-2</v>
      </c>
      <c r="V84" s="23">
        <f t="shared" si="42"/>
        <v>0.14882255469696071</v>
      </c>
      <c r="X84" s="2" t="s">
        <v>28</v>
      </c>
      <c r="Y84" s="6">
        <f>B84*M87</f>
        <v>0.12035059756571576</v>
      </c>
      <c r="Z84" s="6">
        <f t="shared" ref="Z84:AG84" si="55">C84*N87</f>
        <v>0.16149232527179644</v>
      </c>
      <c r="AA84" s="6">
        <f t="shared" si="55"/>
        <v>0.18658697079783498</v>
      </c>
      <c r="AB84" s="6">
        <f t="shared" si="55"/>
        <v>0.16394487067036756</v>
      </c>
      <c r="AC84" s="6">
        <f t="shared" si="55"/>
        <v>0.22182177146612297</v>
      </c>
      <c r="AD84" s="6">
        <f t="shared" si="55"/>
        <v>0.25650020778390353</v>
      </c>
      <c r="AE84" s="6">
        <f t="shared" si="55"/>
        <v>0.14882255469696071</v>
      </c>
      <c r="AF84" s="6">
        <f t="shared" si="55"/>
        <v>0.11381635023175886</v>
      </c>
      <c r="AG84" s="6">
        <f t="shared" si="55"/>
        <v>8.603918432522456E-2</v>
      </c>
      <c r="AH84" s="23">
        <f t="shared" si="44"/>
        <v>1.4593748328096856</v>
      </c>
      <c r="AI84" s="30">
        <f t="shared" si="40"/>
        <v>0.14882255469696071</v>
      </c>
      <c r="AJ84" s="39">
        <f t="shared" si="45"/>
        <v>9.8061401766777312</v>
      </c>
    </row>
    <row r="85" spans="1:39" x14ac:dyDescent="0.3">
      <c r="A85" s="2" t="s">
        <v>31</v>
      </c>
      <c r="B85" s="4">
        <v>2</v>
      </c>
      <c r="C85" s="4">
        <v>2</v>
      </c>
      <c r="D85" s="4">
        <v>1.5</v>
      </c>
      <c r="E85" s="4">
        <v>1.5</v>
      </c>
      <c r="F85" s="4">
        <v>1.5</v>
      </c>
      <c r="G85" s="4">
        <v>1.5</v>
      </c>
      <c r="H85" s="4">
        <v>1.5</v>
      </c>
      <c r="I85" s="48">
        <v>1</v>
      </c>
      <c r="J85" s="4">
        <v>3</v>
      </c>
      <c r="L85" s="2" t="s">
        <v>31</v>
      </c>
      <c r="M85" s="6">
        <f>B85/B87</f>
        <v>0.08</v>
      </c>
      <c r="N85" s="6">
        <f t="shared" ref="N85:U85" si="56">C85/C87</f>
        <v>9.836065573770493E-2</v>
      </c>
      <c r="O85" s="6">
        <f t="shared" si="56"/>
        <v>0.11968085106382979</v>
      </c>
      <c r="P85" s="6">
        <f t="shared" si="56"/>
        <v>0.12328767123287672</v>
      </c>
      <c r="Q85" s="6">
        <f t="shared" si="56"/>
        <v>0.14754098360655737</v>
      </c>
      <c r="R85" s="6">
        <f t="shared" si="56"/>
        <v>0.1730769230769231</v>
      </c>
      <c r="S85" s="6">
        <f t="shared" si="56"/>
        <v>0.20930232558139536</v>
      </c>
      <c r="T85" s="6">
        <f t="shared" si="56"/>
        <v>0.16666666666666666</v>
      </c>
      <c r="U85" s="6">
        <f t="shared" si="56"/>
        <v>0.41860465116279072</v>
      </c>
      <c r="V85" s="23">
        <f t="shared" si="42"/>
        <v>0.1707245253476383</v>
      </c>
      <c r="X85" s="2" t="s">
        <v>31</v>
      </c>
      <c r="Y85" s="6">
        <f>B85*M87</f>
        <v>8.0233731710477166E-2</v>
      </c>
      <c r="Z85" s="6">
        <f t="shared" ref="Z85:AG85" si="57">C85*N87</f>
        <v>0.10766155018119762</v>
      </c>
      <c r="AA85" s="6">
        <f t="shared" si="57"/>
        <v>0.13994022809837625</v>
      </c>
      <c r="AB85" s="6">
        <f t="shared" si="57"/>
        <v>0.12295865300277567</v>
      </c>
      <c r="AC85" s="6">
        <f t="shared" si="57"/>
        <v>0.16636632859959222</v>
      </c>
      <c r="AD85" s="6">
        <f t="shared" si="57"/>
        <v>0.19237515583792764</v>
      </c>
      <c r="AE85" s="6">
        <f t="shared" si="57"/>
        <v>0.22323383204544106</v>
      </c>
      <c r="AF85" s="6">
        <f t="shared" si="57"/>
        <v>0.1707245253476383</v>
      </c>
      <c r="AG85" s="6">
        <f t="shared" si="57"/>
        <v>0.51623510595134736</v>
      </c>
      <c r="AH85" s="23">
        <f t="shared" si="44"/>
        <v>1.7197291107747734</v>
      </c>
      <c r="AI85" s="30">
        <f t="shared" si="40"/>
        <v>0.1707245253476383</v>
      </c>
      <c r="AJ85" s="39">
        <f t="shared" si="45"/>
        <v>10.07312281157596</v>
      </c>
    </row>
    <row r="86" spans="1:39" x14ac:dyDescent="0.3">
      <c r="A86" s="2" t="s">
        <v>35</v>
      </c>
      <c r="B86" s="4">
        <v>3</v>
      </c>
      <c r="C86" s="4">
        <v>3</v>
      </c>
      <c r="D86" s="4">
        <v>2</v>
      </c>
      <c r="E86" s="4">
        <v>2</v>
      </c>
      <c r="F86" s="4">
        <v>2</v>
      </c>
      <c r="G86" s="4">
        <v>2</v>
      </c>
      <c r="H86" s="4">
        <v>2</v>
      </c>
      <c r="I86" s="4">
        <v>0.66666666666666663</v>
      </c>
      <c r="J86" s="48">
        <v>1</v>
      </c>
      <c r="L86" s="2" t="s">
        <v>35</v>
      </c>
      <c r="M86" s="6">
        <f>B86/B87</f>
        <v>0.12</v>
      </c>
      <c r="N86" s="6">
        <f t="shared" ref="N86:U86" si="58">C86/C87</f>
        <v>0.14754098360655737</v>
      </c>
      <c r="O86" s="6">
        <f t="shared" si="58"/>
        <v>0.15957446808510639</v>
      </c>
      <c r="P86" s="6">
        <f t="shared" si="58"/>
        <v>0.16438356164383564</v>
      </c>
      <c r="Q86" s="6">
        <f t="shared" si="58"/>
        <v>0.19672131147540986</v>
      </c>
      <c r="R86" s="6">
        <f t="shared" si="58"/>
        <v>0.23076923076923078</v>
      </c>
      <c r="S86" s="6">
        <f t="shared" si="58"/>
        <v>0.27906976744186046</v>
      </c>
      <c r="T86" s="6">
        <f t="shared" si="58"/>
        <v>0.1111111111111111</v>
      </c>
      <c r="U86" s="6">
        <f t="shared" si="58"/>
        <v>0.13953488372093023</v>
      </c>
      <c r="V86" s="23">
        <f t="shared" si="42"/>
        <v>0.17207836865044912</v>
      </c>
      <c r="X86" s="2" t="s">
        <v>35</v>
      </c>
      <c r="Y86" s="6">
        <f>B86*M87</f>
        <v>0.12035059756571576</v>
      </c>
      <c r="Z86" s="6">
        <f t="shared" ref="Z86:AG86" si="59">C86*N87</f>
        <v>0.16149232527179644</v>
      </c>
      <c r="AA86" s="6">
        <f t="shared" si="59"/>
        <v>0.18658697079783498</v>
      </c>
      <c r="AB86" s="6">
        <f t="shared" si="59"/>
        <v>0.16394487067036756</v>
      </c>
      <c r="AC86" s="6">
        <f t="shared" si="59"/>
        <v>0.22182177146612297</v>
      </c>
      <c r="AD86" s="6">
        <f t="shared" si="59"/>
        <v>0.25650020778390353</v>
      </c>
      <c r="AE86" s="6">
        <f t="shared" si="59"/>
        <v>0.29764510939392141</v>
      </c>
      <c r="AF86" s="6">
        <f t="shared" si="59"/>
        <v>0.11381635023175886</v>
      </c>
      <c r="AG86" s="6">
        <f t="shared" si="59"/>
        <v>0.17207836865044912</v>
      </c>
      <c r="AH86" s="23">
        <f t="shared" si="44"/>
        <v>1.6942365718318708</v>
      </c>
      <c r="AI86" s="30">
        <f t="shared" si="40"/>
        <v>0.17207836865044912</v>
      </c>
      <c r="AJ86" s="39">
        <f t="shared" si="45"/>
        <v>9.8457266018917995</v>
      </c>
    </row>
    <row r="87" spans="1:39" x14ac:dyDescent="0.3">
      <c r="A87" s="24" t="s">
        <v>41</v>
      </c>
      <c r="B87" s="25">
        <f>SUM(B78:B86)</f>
        <v>25</v>
      </c>
      <c r="C87" s="25">
        <f t="shared" ref="C87:J87" si="60">SUM(C78:C86)</f>
        <v>20.333333333333332</v>
      </c>
      <c r="D87" s="25">
        <f t="shared" si="60"/>
        <v>12.533333333333333</v>
      </c>
      <c r="E87" s="25">
        <f t="shared" si="60"/>
        <v>12.166666666666666</v>
      </c>
      <c r="F87" s="25">
        <f t="shared" si="60"/>
        <v>10.166666666666666</v>
      </c>
      <c r="G87" s="25">
        <f t="shared" si="60"/>
        <v>8.6666666666666661</v>
      </c>
      <c r="H87" s="25">
        <f t="shared" si="60"/>
        <v>7.1666666666666661</v>
      </c>
      <c r="I87" s="25">
        <f t="shared" si="60"/>
        <v>6</v>
      </c>
      <c r="J87" s="25">
        <f t="shared" si="60"/>
        <v>7.1666666666666661</v>
      </c>
      <c r="L87" s="24" t="s">
        <v>47</v>
      </c>
      <c r="M87" s="25">
        <f>V78</f>
        <v>4.0116865855238583E-2</v>
      </c>
      <c r="N87" s="25">
        <f>V79</f>
        <v>5.3830775090598811E-2</v>
      </c>
      <c r="O87" s="25">
        <f>V80</f>
        <v>9.3293485398917492E-2</v>
      </c>
      <c r="P87" s="25">
        <f>V81</f>
        <v>8.197243533518378E-2</v>
      </c>
      <c r="Q87" s="25">
        <f>V82</f>
        <v>0.11091088573306149</v>
      </c>
      <c r="R87" s="25">
        <f>V83</f>
        <v>0.12825010389195177</v>
      </c>
      <c r="S87" s="25">
        <f>V84</f>
        <v>0.14882255469696071</v>
      </c>
      <c r="T87" s="25">
        <f>V85</f>
        <v>0.1707245253476383</v>
      </c>
      <c r="U87" s="25">
        <f>V86</f>
        <v>0.17207836865044912</v>
      </c>
      <c r="V87" s="8"/>
    </row>
    <row r="88" spans="1:39" x14ac:dyDescent="0.3">
      <c r="A88" s="14"/>
      <c r="B88" s="1"/>
      <c r="C88" s="1"/>
      <c r="D88" s="1"/>
      <c r="E88" s="1"/>
      <c r="F88" s="1"/>
      <c r="G88" s="1"/>
      <c r="H88" s="1"/>
      <c r="I88" s="1"/>
      <c r="J88" s="1"/>
      <c r="M88" s="1"/>
      <c r="N88" s="1"/>
      <c r="O88" s="1"/>
      <c r="P88" s="1"/>
      <c r="Q88" s="1"/>
      <c r="R88" s="1"/>
      <c r="S88" s="1"/>
      <c r="T88" s="1"/>
      <c r="U88" s="1"/>
    </row>
    <row r="89" spans="1:39" x14ac:dyDescent="0.3">
      <c r="A89" s="14"/>
      <c r="B89" s="1"/>
      <c r="C89" s="1"/>
      <c r="D89" s="1"/>
      <c r="E89" s="1"/>
      <c r="F89" s="1"/>
      <c r="G89" s="1"/>
      <c r="H89" s="1"/>
      <c r="I89" s="1"/>
      <c r="J89" s="1"/>
      <c r="M89" s="1"/>
      <c r="N89" s="1"/>
      <c r="O89" s="1"/>
      <c r="P89" s="1"/>
      <c r="Q89" s="1"/>
      <c r="R89" s="1"/>
      <c r="S89" s="1"/>
      <c r="T89" s="1"/>
      <c r="U89" s="1"/>
    </row>
    <row r="91" spans="1:39" x14ac:dyDescent="0.3">
      <c r="A91" s="21" t="s">
        <v>4</v>
      </c>
      <c r="B91" s="2" t="s">
        <v>6</v>
      </c>
      <c r="C91" s="2" t="s">
        <v>10</v>
      </c>
      <c r="D91" s="2" t="s">
        <v>13</v>
      </c>
      <c r="E91" s="2" t="s">
        <v>17</v>
      </c>
      <c r="F91" s="2" t="s">
        <v>21</v>
      </c>
      <c r="G91" s="2" t="s">
        <v>25</v>
      </c>
      <c r="H91" s="2" t="s">
        <v>28</v>
      </c>
      <c r="I91" s="2" t="s">
        <v>31</v>
      </c>
      <c r="J91" s="2" t="s">
        <v>35</v>
      </c>
      <c r="L91" s="21" t="s">
        <v>4</v>
      </c>
      <c r="M91" s="2" t="s">
        <v>6</v>
      </c>
      <c r="N91" s="2" t="s">
        <v>10</v>
      </c>
      <c r="O91" s="2" t="s">
        <v>13</v>
      </c>
      <c r="P91" s="2" t="s">
        <v>17</v>
      </c>
      <c r="Q91" s="2" t="s">
        <v>21</v>
      </c>
      <c r="R91" s="2" t="s">
        <v>25</v>
      </c>
      <c r="S91" s="2" t="s">
        <v>28</v>
      </c>
      <c r="T91" s="2" t="s">
        <v>31</v>
      </c>
      <c r="U91" s="2" t="s">
        <v>35</v>
      </c>
      <c r="V91" s="22" t="s">
        <v>47</v>
      </c>
      <c r="X91" s="21" t="s">
        <v>4</v>
      </c>
      <c r="Y91" s="2" t="s">
        <v>6</v>
      </c>
      <c r="Z91" s="2" t="s">
        <v>10</v>
      </c>
      <c r="AA91" s="2" t="s">
        <v>13</v>
      </c>
      <c r="AB91" s="2" t="s">
        <v>17</v>
      </c>
      <c r="AC91" s="2" t="s">
        <v>21</v>
      </c>
      <c r="AD91" s="2" t="s">
        <v>25</v>
      </c>
      <c r="AE91" s="2" t="s">
        <v>28</v>
      </c>
      <c r="AF91" s="2" t="s">
        <v>31</v>
      </c>
      <c r="AG91" s="2" t="s">
        <v>35</v>
      </c>
      <c r="AH91" s="22" t="s">
        <v>55</v>
      </c>
      <c r="AI91" s="29" t="s">
        <v>47</v>
      </c>
      <c r="AJ91" s="21" t="s">
        <v>46</v>
      </c>
    </row>
    <row r="92" spans="1:39" x14ac:dyDescent="0.3">
      <c r="A92" s="2" t="s">
        <v>6</v>
      </c>
      <c r="B92" s="48">
        <v>1</v>
      </c>
      <c r="C92" s="4">
        <v>3</v>
      </c>
      <c r="D92" s="4">
        <v>3</v>
      </c>
      <c r="E92" s="4">
        <v>2</v>
      </c>
      <c r="F92" s="4">
        <v>3</v>
      </c>
      <c r="G92" s="4">
        <v>2</v>
      </c>
      <c r="H92" s="4">
        <v>3</v>
      </c>
      <c r="I92" s="4">
        <v>3</v>
      </c>
      <c r="J92" s="4">
        <v>2</v>
      </c>
      <c r="L92" s="2" t="s">
        <v>6</v>
      </c>
      <c r="M92" s="6">
        <f>B92/B101</f>
        <v>0.24</v>
      </c>
      <c r="N92" s="6">
        <f t="shared" ref="N92:U92" si="61">C92/C101</f>
        <v>0.339622641509434</v>
      </c>
      <c r="O92" s="6">
        <f t="shared" si="61"/>
        <v>0.18000000000000002</v>
      </c>
      <c r="P92" s="6">
        <f t="shared" si="61"/>
        <v>0.25531914893617025</v>
      </c>
      <c r="Q92" s="6">
        <f t="shared" si="61"/>
        <v>0.19148936170212766</v>
      </c>
      <c r="R92" s="6">
        <f t="shared" si="61"/>
        <v>0.27272727272727276</v>
      </c>
      <c r="S92" s="6">
        <f t="shared" si="61"/>
        <v>0.19148936170212766</v>
      </c>
      <c r="T92" s="6">
        <f t="shared" si="61"/>
        <v>0.17647058823529413</v>
      </c>
      <c r="U92" s="6">
        <f t="shared" si="61"/>
        <v>0.22222222222222221</v>
      </c>
      <c r="V92" s="23">
        <f>SUM(M92:U92)/9</f>
        <v>0.22992673300384986</v>
      </c>
      <c r="X92" s="2" t="s">
        <v>6</v>
      </c>
      <c r="Y92" s="6">
        <f>B92*M101</f>
        <v>0.22992673300384986</v>
      </c>
      <c r="Z92" s="6">
        <f t="shared" ref="Z92:AG92" si="62">C92*N101</f>
        <v>0.37337720209470276</v>
      </c>
      <c r="AA92" s="6">
        <f t="shared" si="62"/>
        <v>0.15837581106998067</v>
      </c>
      <c r="AB92" s="6">
        <f t="shared" si="62"/>
        <v>0.25780702361869073</v>
      </c>
      <c r="AC92" s="6">
        <f t="shared" si="62"/>
        <v>0.15880134298487433</v>
      </c>
      <c r="AD92" s="6">
        <f t="shared" si="62"/>
        <v>0.32420050930295652</v>
      </c>
      <c r="AE92" s="6">
        <f t="shared" si="62"/>
        <v>0.17901410894232112</v>
      </c>
      <c r="AF92" s="6">
        <f t="shared" si="62"/>
        <v>0.20053734422331965</v>
      </c>
      <c r="AG92" s="6">
        <f t="shared" si="62"/>
        <v>0.24473512819385412</v>
      </c>
      <c r="AH92" s="23">
        <f>SUM(Y92:AG92)</f>
        <v>2.1267752034345495</v>
      </c>
      <c r="AI92" s="30">
        <f>V92</f>
        <v>0.22992673300384986</v>
      </c>
      <c r="AJ92" s="39">
        <f>AH92/AI92</f>
        <v>9.249795252816206</v>
      </c>
      <c r="AL92" s="32" t="s">
        <v>48</v>
      </c>
      <c r="AM92" s="32">
        <f>SUM(AJ92:AJ100)/9</f>
        <v>9.1024975095401111</v>
      </c>
    </row>
    <row r="93" spans="1:39" x14ac:dyDescent="0.3">
      <c r="A93" s="2" t="s">
        <v>10</v>
      </c>
      <c r="B93" s="4">
        <v>0.33333333333333331</v>
      </c>
      <c r="C93" s="48">
        <v>1</v>
      </c>
      <c r="D93" s="4">
        <v>2</v>
      </c>
      <c r="E93" s="4">
        <v>1</v>
      </c>
      <c r="F93" s="4">
        <v>2</v>
      </c>
      <c r="G93" s="4">
        <v>1</v>
      </c>
      <c r="H93" s="4">
        <v>2</v>
      </c>
      <c r="I93" s="4">
        <v>3</v>
      </c>
      <c r="J93" s="4">
        <v>1</v>
      </c>
      <c r="L93" s="2" t="s">
        <v>10</v>
      </c>
      <c r="M93" s="6">
        <f>B93/B101</f>
        <v>7.9999999999999988E-2</v>
      </c>
      <c r="N93" s="6">
        <f t="shared" ref="N93:U93" si="63">C93/C101</f>
        <v>0.11320754716981134</v>
      </c>
      <c r="O93" s="6">
        <f t="shared" si="63"/>
        <v>0.12000000000000002</v>
      </c>
      <c r="P93" s="6">
        <f t="shared" si="63"/>
        <v>0.12765957446808512</v>
      </c>
      <c r="Q93" s="6">
        <f t="shared" si="63"/>
        <v>0.12765957446808512</v>
      </c>
      <c r="R93" s="6">
        <f t="shared" si="63"/>
        <v>0.13636363636363638</v>
      </c>
      <c r="S93" s="6">
        <f t="shared" si="63"/>
        <v>0.1276595744680851</v>
      </c>
      <c r="T93" s="6">
        <f t="shared" si="63"/>
        <v>0.17647058823529413</v>
      </c>
      <c r="U93" s="6">
        <f t="shared" si="63"/>
        <v>0.1111111111111111</v>
      </c>
      <c r="V93" s="23">
        <f t="shared" ref="V93:V100" si="64">SUM(M93:U93)/9</f>
        <v>0.12445906736490092</v>
      </c>
      <c r="X93" s="2" t="s">
        <v>10</v>
      </c>
      <c r="Y93" s="6">
        <f>B93*M101</f>
        <v>7.664224433461661E-2</v>
      </c>
      <c r="Z93" s="6">
        <f t="shared" ref="Z93:AG93" si="65">C93*N101</f>
        <v>0.12445906736490092</v>
      </c>
      <c r="AA93" s="6">
        <f t="shared" si="65"/>
        <v>0.10558387404665377</v>
      </c>
      <c r="AB93" s="6">
        <f t="shared" si="65"/>
        <v>0.12890351180934537</v>
      </c>
      <c r="AC93" s="6">
        <f t="shared" si="65"/>
        <v>0.10586756198991622</v>
      </c>
      <c r="AD93" s="6">
        <f t="shared" si="65"/>
        <v>0.16210025465147826</v>
      </c>
      <c r="AE93" s="6">
        <f t="shared" si="65"/>
        <v>0.11934273929488073</v>
      </c>
      <c r="AF93" s="6">
        <f t="shared" si="65"/>
        <v>0.20053734422331965</v>
      </c>
      <c r="AG93" s="6">
        <f t="shared" si="65"/>
        <v>0.12236756409692706</v>
      </c>
      <c r="AH93" s="23">
        <f t="shared" ref="AH93:AH100" si="66">SUM(Y93:AG93)</f>
        <v>1.1458041618120385</v>
      </c>
      <c r="AI93" s="30">
        <f t="shared" ref="AI93:AI100" si="67">V93</f>
        <v>0.12445906736490092</v>
      </c>
      <c r="AJ93" s="39">
        <f t="shared" ref="AJ93:AJ100" si="68">AH93/AI93</f>
        <v>9.2062730829619746</v>
      </c>
      <c r="AL93" s="34" t="s">
        <v>58</v>
      </c>
      <c r="AM93" s="34">
        <f>(AM92-9)/8</f>
        <v>1.2812188692513882E-2</v>
      </c>
    </row>
    <row r="94" spans="1:39" x14ac:dyDescent="0.3">
      <c r="A94" s="2" t="s">
        <v>13</v>
      </c>
      <c r="B94" s="4">
        <v>0.33333333333333331</v>
      </c>
      <c r="C94" s="4">
        <v>0.5</v>
      </c>
      <c r="D94" s="48">
        <v>1</v>
      </c>
      <c r="E94" s="4">
        <v>0.5</v>
      </c>
      <c r="F94" s="4">
        <v>0.5</v>
      </c>
      <c r="G94" s="4">
        <v>0.33333333333333331</v>
      </c>
      <c r="H94" s="4">
        <v>0.66666666666666663</v>
      </c>
      <c r="I94" s="4">
        <v>0.66666666666666663</v>
      </c>
      <c r="J94" s="4">
        <v>0.5</v>
      </c>
      <c r="L94" s="2" t="s">
        <v>13</v>
      </c>
      <c r="M94" s="6">
        <f>B94/B101</f>
        <v>7.9999999999999988E-2</v>
      </c>
      <c r="N94" s="6">
        <f t="shared" ref="N94:U94" si="69">C94/C101</f>
        <v>5.6603773584905669E-2</v>
      </c>
      <c r="O94" s="6">
        <f t="shared" si="69"/>
        <v>6.0000000000000012E-2</v>
      </c>
      <c r="P94" s="6">
        <f t="shared" si="69"/>
        <v>6.3829787234042562E-2</v>
      </c>
      <c r="Q94" s="6">
        <f t="shared" si="69"/>
        <v>3.1914893617021281E-2</v>
      </c>
      <c r="R94" s="6">
        <f t="shared" si="69"/>
        <v>4.5454545454545456E-2</v>
      </c>
      <c r="S94" s="6">
        <f t="shared" si="69"/>
        <v>4.2553191489361694E-2</v>
      </c>
      <c r="T94" s="6">
        <f t="shared" si="69"/>
        <v>3.9215686274509803E-2</v>
      </c>
      <c r="U94" s="6">
        <f t="shared" si="69"/>
        <v>5.5555555555555552E-2</v>
      </c>
      <c r="V94" s="23">
        <f t="shared" si="64"/>
        <v>5.2791937023326886E-2</v>
      </c>
      <c r="X94" s="2" t="s">
        <v>13</v>
      </c>
      <c r="Y94" s="6">
        <f>B94*M101</f>
        <v>7.664224433461661E-2</v>
      </c>
      <c r="Z94" s="6">
        <f t="shared" ref="Z94:AG94" si="70">C94*N101</f>
        <v>6.2229533682450461E-2</v>
      </c>
      <c r="AA94" s="6">
        <f t="shared" si="70"/>
        <v>5.2791937023326886E-2</v>
      </c>
      <c r="AB94" s="6">
        <f t="shared" si="70"/>
        <v>6.4451755904672683E-2</v>
      </c>
      <c r="AC94" s="6">
        <f t="shared" si="70"/>
        <v>2.6466890497479054E-2</v>
      </c>
      <c r="AD94" s="6">
        <f t="shared" si="70"/>
        <v>5.4033418217159415E-2</v>
      </c>
      <c r="AE94" s="6">
        <f t="shared" si="70"/>
        <v>3.9780913098293576E-2</v>
      </c>
      <c r="AF94" s="6">
        <f t="shared" si="70"/>
        <v>4.4563854271848807E-2</v>
      </c>
      <c r="AG94" s="6">
        <f t="shared" si="70"/>
        <v>6.1183782048463531E-2</v>
      </c>
      <c r="AH94" s="23">
        <f t="shared" si="66"/>
        <v>0.48214432907831106</v>
      </c>
      <c r="AI94" s="30">
        <f t="shared" si="67"/>
        <v>5.2791937023326886E-2</v>
      </c>
      <c r="AJ94" s="39">
        <f t="shared" si="68"/>
        <v>9.1329160524128632</v>
      </c>
      <c r="AL94" s="36" t="s">
        <v>50</v>
      </c>
      <c r="AM94" s="36">
        <f>AM93/1.45</f>
        <v>8.8359922017337122E-3</v>
      </c>
    </row>
    <row r="95" spans="1:39" x14ac:dyDescent="0.3">
      <c r="A95" s="2" t="s">
        <v>17</v>
      </c>
      <c r="B95" s="4">
        <v>0.5</v>
      </c>
      <c r="C95" s="4">
        <v>1</v>
      </c>
      <c r="D95" s="4">
        <v>2</v>
      </c>
      <c r="E95" s="48">
        <v>1</v>
      </c>
      <c r="F95" s="4">
        <v>2</v>
      </c>
      <c r="G95" s="4">
        <v>1</v>
      </c>
      <c r="H95" s="4">
        <v>2</v>
      </c>
      <c r="I95" s="4">
        <v>3</v>
      </c>
      <c r="J95" s="4">
        <v>1</v>
      </c>
      <c r="L95" s="2" t="s">
        <v>17</v>
      </c>
      <c r="M95" s="6">
        <f>B95/B101</f>
        <v>0.12</v>
      </c>
      <c r="N95" s="6">
        <f t="shared" ref="N95:U95" si="71">C95/C101</f>
        <v>0.11320754716981134</v>
      </c>
      <c r="O95" s="6">
        <f t="shared" si="71"/>
        <v>0.12000000000000002</v>
      </c>
      <c r="P95" s="6">
        <f t="shared" si="71"/>
        <v>0.12765957446808512</v>
      </c>
      <c r="Q95" s="6">
        <f t="shared" si="71"/>
        <v>0.12765957446808512</v>
      </c>
      <c r="R95" s="6">
        <f t="shared" si="71"/>
        <v>0.13636363636363638</v>
      </c>
      <c r="S95" s="6">
        <f t="shared" si="71"/>
        <v>0.1276595744680851</v>
      </c>
      <c r="T95" s="6">
        <f t="shared" si="71"/>
        <v>0.17647058823529413</v>
      </c>
      <c r="U95" s="6">
        <f t="shared" si="71"/>
        <v>0.1111111111111111</v>
      </c>
      <c r="V95" s="23">
        <f>SUM(M95:U95)/9</f>
        <v>0.12890351180934537</v>
      </c>
      <c r="X95" s="2" t="s">
        <v>17</v>
      </c>
      <c r="Y95" s="6">
        <f>B95*M101</f>
        <v>0.11496336650192493</v>
      </c>
      <c r="Z95" s="6">
        <f t="shared" ref="Z95:AG95" si="72">C95*N101</f>
        <v>0.12445906736490092</v>
      </c>
      <c r="AA95" s="6">
        <f t="shared" si="72"/>
        <v>0.10558387404665377</v>
      </c>
      <c r="AB95" s="6">
        <f t="shared" si="72"/>
        <v>0.12890351180934537</v>
      </c>
      <c r="AC95" s="6">
        <f t="shared" si="72"/>
        <v>0.10586756198991622</v>
      </c>
      <c r="AD95" s="6">
        <f t="shared" si="72"/>
        <v>0.16210025465147826</v>
      </c>
      <c r="AE95" s="6">
        <f t="shared" si="72"/>
        <v>0.11934273929488073</v>
      </c>
      <c r="AF95" s="6">
        <f t="shared" si="72"/>
        <v>0.20053734422331965</v>
      </c>
      <c r="AG95" s="6">
        <f t="shared" si="72"/>
        <v>0.12236756409692706</v>
      </c>
      <c r="AH95" s="23">
        <f t="shared" si="66"/>
        <v>1.1841252839793468</v>
      </c>
      <c r="AI95" s="30">
        <f t="shared" si="67"/>
        <v>0.12890351180934537</v>
      </c>
      <c r="AJ95" s="39">
        <f t="shared" si="68"/>
        <v>9.1861367262881579</v>
      </c>
    </row>
    <row r="96" spans="1:39" x14ac:dyDescent="0.3">
      <c r="A96" s="2" t="s">
        <v>21</v>
      </c>
      <c r="B96" s="4">
        <v>0.33333333333333331</v>
      </c>
      <c r="C96" s="4">
        <v>0.5</v>
      </c>
      <c r="D96" s="4">
        <v>0.66666666666666663</v>
      </c>
      <c r="E96" s="4">
        <v>0.5</v>
      </c>
      <c r="F96" s="48">
        <v>1</v>
      </c>
      <c r="G96" s="4">
        <v>0.33333333333333331</v>
      </c>
      <c r="H96" s="4">
        <v>0.5</v>
      </c>
      <c r="I96" s="4">
        <v>0.66666666666666663</v>
      </c>
      <c r="J96" s="4">
        <v>0.5</v>
      </c>
      <c r="L96" s="2" t="s">
        <v>21</v>
      </c>
      <c r="M96" s="6">
        <f>B96/B101</f>
        <v>7.9999999999999988E-2</v>
      </c>
      <c r="N96" s="6">
        <f t="shared" ref="N96:U96" si="73">C96/C101</f>
        <v>5.6603773584905669E-2</v>
      </c>
      <c r="O96" s="6">
        <f t="shared" si="73"/>
        <v>0.04</v>
      </c>
      <c r="P96" s="6">
        <f t="shared" si="73"/>
        <v>6.3829787234042562E-2</v>
      </c>
      <c r="Q96" s="6">
        <f t="shared" si="73"/>
        <v>6.3829787234042562E-2</v>
      </c>
      <c r="R96" s="6">
        <f t="shared" si="73"/>
        <v>4.5454545454545456E-2</v>
      </c>
      <c r="S96" s="6">
        <f t="shared" si="73"/>
        <v>3.1914893617021274E-2</v>
      </c>
      <c r="T96" s="6">
        <f t="shared" si="73"/>
        <v>3.9215686274509803E-2</v>
      </c>
      <c r="U96" s="6">
        <f t="shared" si="73"/>
        <v>5.5555555555555552E-2</v>
      </c>
      <c r="V96" s="23">
        <f t="shared" si="64"/>
        <v>5.2933780994958109E-2</v>
      </c>
      <c r="X96" s="2" t="s">
        <v>21</v>
      </c>
      <c r="Y96" s="6">
        <f>B96*M101</f>
        <v>7.664224433461661E-2</v>
      </c>
      <c r="Z96" s="6">
        <f t="shared" ref="Z96:AG96" si="74">C96*N101</f>
        <v>6.2229533682450461E-2</v>
      </c>
      <c r="AA96" s="6">
        <f t="shared" si="74"/>
        <v>3.5194624682217922E-2</v>
      </c>
      <c r="AB96" s="6">
        <f t="shared" si="74"/>
        <v>6.4451755904672683E-2</v>
      </c>
      <c r="AC96" s="6">
        <f t="shared" si="74"/>
        <v>5.2933780994958109E-2</v>
      </c>
      <c r="AD96" s="6">
        <f t="shared" si="74"/>
        <v>5.4033418217159415E-2</v>
      </c>
      <c r="AE96" s="6">
        <f t="shared" si="74"/>
        <v>2.9835684823720184E-2</v>
      </c>
      <c r="AF96" s="6">
        <f t="shared" si="74"/>
        <v>4.4563854271848807E-2</v>
      </c>
      <c r="AG96" s="6">
        <f t="shared" si="74"/>
        <v>6.1183782048463531E-2</v>
      </c>
      <c r="AH96" s="23">
        <f t="shared" si="66"/>
        <v>0.48106867896010774</v>
      </c>
      <c r="AI96" s="30">
        <f t="shared" si="67"/>
        <v>5.2933780994958109E-2</v>
      </c>
      <c r="AJ96" s="39">
        <f t="shared" si="68"/>
        <v>9.0881223656766377</v>
      </c>
    </row>
    <row r="97" spans="1:39" x14ac:dyDescent="0.3">
      <c r="A97" s="2" t="s">
        <v>25</v>
      </c>
      <c r="B97" s="4">
        <v>0.5</v>
      </c>
      <c r="C97" s="4">
        <v>1</v>
      </c>
      <c r="D97" s="4">
        <v>3</v>
      </c>
      <c r="E97" s="4">
        <v>1</v>
      </c>
      <c r="F97" s="4">
        <v>3</v>
      </c>
      <c r="G97" s="48">
        <v>1</v>
      </c>
      <c r="H97" s="4">
        <v>3</v>
      </c>
      <c r="I97" s="4">
        <v>3</v>
      </c>
      <c r="J97" s="4">
        <v>2</v>
      </c>
      <c r="L97" s="2" t="s">
        <v>25</v>
      </c>
      <c r="M97" s="6">
        <f>B97/B101</f>
        <v>0.12</v>
      </c>
      <c r="N97" s="6">
        <f t="shared" ref="N97:U97" si="75">C97/C101</f>
        <v>0.11320754716981134</v>
      </c>
      <c r="O97" s="6">
        <f t="shared" si="75"/>
        <v>0.18000000000000002</v>
      </c>
      <c r="P97" s="6">
        <f t="shared" si="75"/>
        <v>0.12765957446808512</v>
      </c>
      <c r="Q97" s="6">
        <f t="shared" si="75"/>
        <v>0.19148936170212766</v>
      </c>
      <c r="R97" s="6">
        <f t="shared" si="75"/>
        <v>0.13636363636363638</v>
      </c>
      <c r="S97" s="6">
        <f t="shared" si="75"/>
        <v>0.19148936170212766</v>
      </c>
      <c r="T97" s="6">
        <f t="shared" si="75"/>
        <v>0.17647058823529413</v>
      </c>
      <c r="U97" s="6">
        <f t="shared" si="75"/>
        <v>0.22222222222222221</v>
      </c>
      <c r="V97" s="23">
        <f t="shared" si="64"/>
        <v>0.16210025465147826</v>
      </c>
      <c r="X97" s="2" t="s">
        <v>25</v>
      </c>
      <c r="Y97" s="6">
        <f>B97*M101</f>
        <v>0.11496336650192493</v>
      </c>
      <c r="Z97" s="6">
        <f t="shared" ref="Z97:AG97" si="76">C97*N101</f>
        <v>0.12445906736490092</v>
      </c>
      <c r="AA97" s="6">
        <f t="shared" si="76"/>
        <v>0.15837581106998067</v>
      </c>
      <c r="AB97" s="6">
        <f t="shared" si="76"/>
        <v>0.12890351180934537</v>
      </c>
      <c r="AC97" s="6">
        <f t="shared" si="76"/>
        <v>0.15880134298487433</v>
      </c>
      <c r="AD97" s="6">
        <f t="shared" si="76"/>
        <v>0.16210025465147826</v>
      </c>
      <c r="AE97" s="6">
        <f t="shared" si="76"/>
        <v>0.17901410894232112</v>
      </c>
      <c r="AF97" s="6">
        <f t="shared" si="76"/>
        <v>0.20053734422331965</v>
      </c>
      <c r="AG97" s="6">
        <f t="shared" si="76"/>
        <v>0.24473512819385412</v>
      </c>
      <c r="AH97" s="23">
        <f t="shared" si="66"/>
        <v>1.4718899357419992</v>
      </c>
      <c r="AI97" s="30">
        <f t="shared" si="67"/>
        <v>0.16210025465147826</v>
      </c>
      <c r="AJ97" s="39">
        <f t="shared" si="68"/>
        <v>9.0801210578392908</v>
      </c>
    </row>
    <row r="98" spans="1:39" x14ac:dyDescent="0.3">
      <c r="A98" s="2" t="s">
        <v>28</v>
      </c>
      <c r="B98" s="4">
        <v>0.33333333333333331</v>
      </c>
      <c r="C98" s="4">
        <v>0.5</v>
      </c>
      <c r="D98" s="4">
        <v>1.5</v>
      </c>
      <c r="E98" s="4">
        <v>0.5</v>
      </c>
      <c r="F98" s="4">
        <v>0.66666666666666663</v>
      </c>
      <c r="G98" s="4">
        <v>0.33333333333333331</v>
      </c>
      <c r="H98" s="48">
        <v>1</v>
      </c>
      <c r="I98" s="4">
        <v>0.66666666666666663</v>
      </c>
      <c r="J98" s="4">
        <v>0.5</v>
      </c>
      <c r="L98" s="2" t="s">
        <v>28</v>
      </c>
      <c r="M98" s="6">
        <f>B98/B101</f>
        <v>7.9999999999999988E-2</v>
      </c>
      <c r="N98" s="6">
        <f t="shared" ref="N98:U98" si="77">C98/C101</f>
        <v>5.6603773584905669E-2</v>
      </c>
      <c r="O98" s="6">
        <f t="shared" si="77"/>
        <v>9.0000000000000011E-2</v>
      </c>
      <c r="P98" s="6">
        <f t="shared" si="77"/>
        <v>6.3829787234042562E-2</v>
      </c>
      <c r="Q98" s="6">
        <f t="shared" si="77"/>
        <v>4.2553191489361701E-2</v>
      </c>
      <c r="R98" s="6">
        <f t="shared" si="77"/>
        <v>4.5454545454545456E-2</v>
      </c>
      <c r="S98" s="6">
        <f t="shared" si="77"/>
        <v>6.3829787234042548E-2</v>
      </c>
      <c r="T98" s="6">
        <f t="shared" si="77"/>
        <v>3.9215686274509803E-2</v>
      </c>
      <c r="U98" s="6">
        <f t="shared" si="77"/>
        <v>5.5555555555555552E-2</v>
      </c>
      <c r="V98" s="23">
        <f t="shared" si="64"/>
        <v>5.9671369647440367E-2</v>
      </c>
      <c r="X98" s="2" t="s">
        <v>28</v>
      </c>
      <c r="Y98" s="6">
        <f>B98*M101</f>
        <v>7.664224433461661E-2</v>
      </c>
      <c r="Z98" s="6">
        <f t="shared" ref="Z98:AG98" si="78">C98*N101</f>
        <v>6.2229533682450461E-2</v>
      </c>
      <c r="AA98" s="6">
        <f t="shared" si="78"/>
        <v>7.9187905534990333E-2</v>
      </c>
      <c r="AB98" s="6">
        <f t="shared" si="78"/>
        <v>6.4451755904672683E-2</v>
      </c>
      <c r="AC98" s="6">
        <f t="shared" si="78"/>
        <v>3.528918732997207E-2</v>
      </c>
      <c r="AD98" s="6">
        <f t="shared" si="78"/>
        <v>5.4033418217159415E-2</v>
      </c>
      <c r="AE98" s="6">
        <f t="shared" si="78"/>
        <v>5.9671369647440367E-2</v>
      </c>
      <c r="AF98" s="6">
        <f t="shared" si="78"/>
        <v>4.4563854271848807E-2</v>
      </c>
      <c r="AG98" s="6">
        <f t="shared" si="78"/>
        <v>6.1183782048463531E-2</v>
      </c>
      <c r="AH98" s="23">
        <f t="shared" si="66"/>
        <v>0.53725305097161424</v>
      </c>
      <c r="AI98" s="30">
        <f t="shared" si="67"/>
        <v>5.9671369647440367E-2</v>
      </c>
      <c r="AJ98" s="39">
        <f t="shared" si="68"/>
        <v>9.0035314112261204</v>
      </c>
    </row>
    <row r="99" spans="1:39" x14ac:dyDescent="0.3">
      <c r="A99" s="2" t="s">
        <v>31</v>
      </c>
      <c r="B99" s="4">
        <v>0.33333333333333331</v>
      </c>
      <c r="C99" s="4">
        <v>0.33333333333333331</v>
      </c>
      <c r="D99" s="4">
        <v>1.5</v>
      </c>
      <c r="E99" s="4">
        <v>0.33333333333333331</v>
      </c>
      <c r="F99" s="4">
        <v>1.5</v>
      </c>
      <c r="G99" s="4">
        <v>0.33333333333333331</v>
      </c>
      <c r="H99" s="4">
        <v>1.5</v>
      </c>
      <c r="I99" s="48">
        <v>1</v>
      </c>
      <c r="J99" s="4">
        <v>0.5</v>
      </c>
      <c r="L99" s="2" t="s">
        <v>31</v>
      </c>
      <c r="M99" s="6">
        <f>B99/B101</f>
        <v>7.9999999999999988E-2</v>
      </c>
      <c r="N99" s="6">
        <f t="shared" ref="N99:U99" si="79">C99/C101</f>
        <v>3.7735849056603779E-2</v>
      </c>
      <c r="O99" s="6">
        <f t="shared" si="79"/>
        <v>9.0000000000000011E-2</v>
      </c>
      <c r="P99" s="6">
        <f t="shared" si="79"/>
        <v>4.2553191489361701E-2</v>
      </c>
      <c r="Q99" s="6">
        <f t="shared" si="79"/>
        <v>9.5744680851063829E-2</v>
      </c>
      <c r="R99" s="6">
        <f t="shared" si="79"/>
        <v>4.5454545454545456E-2</v>
      </c>
      <c r="S99" s="6">
        <f t="shared" si="79"/>
        <v>9.5744680851063829E-2</v>
      </c>
      <c r="T99" s="6">
        <f t="shared" si="79"/>
        <v>5.8823529411764705E-2</v>
      </c>
      <c r="U99" s="6">
        <f t="shared" si="79"/>
        <v>5.5555555555555552E-2</v>
      </c>
      <c r="V99" s="23">
        <f t="shared" si="64"/>
        <v>6.6845781407773211E-2</v>
      </c>
      <c r="X99" s="2" t="s">
        <v>31</v>
      </c>
      <c r="Y99" s="6">
        <f>B99*M101</f>
        <v>7.664224433461661E-2</v>
      </c>
      <c r="Z99" s="6">
        <f t="shared" ref="Z99:AG99" si="80">C99*N101</f>
        <v>4.1486355788300303E-2</v>
      </c>
      <c r="AA99" s="6">
        <f t="shared" si="80"/>
        <v>7.9187905534990333E-2</v>
      </c>
      <c r="AB99" s="6">
        <f t="shared" si="80"/>
        <v>4.2967837269781789E-2</v>
      </c>
      <c r="AC99" s="6">
        <f t="shared" si="80"/>
        <v>7.9400671492437166E-2</v>
      </c>
      <c r="AD99" s="6">
        <f t="shared" si="80"/>
        <v>5.4033418217159415E-2</v>
      </c>
      <c r="AE99" s="6">
        <f t="shared" si="80"/>
        <v>8.9507054471160558E-2</v>
      </c>
      <c r="AF99" s="6">
        <f t="shared" si="80"/>
        <v>6.6845781407773211E-2</v>
      </c>
      <c r="AG99" s="6">
        <f t="shared" si="80"/>
        <v>6.1183782048463531E-2</v>
      </c>
      <c r="AH99" s="23">
        <f t="shared" si="66"/>
        <v>0.59125505056468286</v>
      </c>
      <c r="AI99" s="30">
        <f t="shared" si="67"/>
        <v>6.6845781407773211E-2</v>
      </c>
      <c r="AJ99" s="39">
        <f t="shared" si="68"/>
        <v>8.8450615448401102</v>
      </c>
    </row>
    <row r="100" spans="1:39" x14ac:dyDescent="0.3">
      <c r="A100" s="2" t="s">
        <v>35</v>
      </c>
      <c r="B100" s="4">
        <v>0.5</v>
      </c>
      <c r="C100" s="4">
        <v>1</v>
      </c>
      <c r="D100" s="4">
        <v>2</v>
      </c>
      <c r="E100" s="4">
        <v>1</v>
      </c>
      <c r="F100" s="4">
        <v>2</v>
      </c>
      <c r="G100" s="4">
        <v>1</v>
      </c>
      <c r="H100" s="4">
        <v>2</v>
      </c>
      <c r="I100" s="4">
        <v>2</v>
      </c>
      <c r="J100" s="48">
        <v>1</v>
      </c>
      <c r="L100" s="2" t="s">
        <v>35</v>
      </c>
      <c r="M100" s="6">
        <f>B100/B101</f>
        <v>0.12</v>
      </c>
      <c r="N100" s="6">
        <f t="shared" ref="N100:U100" si="81">C100/C101</f>
        <v>0.11320754716981134</v>
      </c>
      <c r="O100" s="6">
        <f t="shared" si="81"/>
        <v>0.12000000000000002</v>
      </c>
      <c r="P100" s="6">
        <f t="shared" si="81"/>
        <v>0.12765957446808512</v>
      </c>
      <c r="Q100" s="6">
        <f t="shared" si="81"/>
        <v>0.12765957446808512</v>
      </c>
      <c r="R100" s="6">
        <f t="shared" si="81"/>
        <v>0.13636363636363638</v>
      </c>
      <c r="S100" s="6">
        <f t="shared" si="81"/>
        <v>0.1276595744680851</v>
      </c>
      <c r="T100" s="6">
        <f t="shared" si="81"/>
        <v>0.11764705882352941</v>
      </c>
      <c r="U100" s="6">
        <f t="shared" si="81"/>
        <v>0.1111111111111111</v>
      </c>
      <c r="V100" s="23">
        <f t="shared" si="64"/>
        <v>0.12236756409692706</v>
      </c>
      <c r="X100" s="2" t="s">
        <v>35</v>
      </c>
      <c r="Y100" s="6">
        <f>B100*M101</f>
        <v>0.11496336650192493</v>
      </c>
      <c r="Z100" s="6">
        <f t="shared" ref="Z100:AG100" si="82">C100*N101</f>
        <v>0.12445906736490092</v>
      </c>
      <c r="AA100" s="6">
        <f t="shared" si="82"/>
        <v>0.10558387404665377</v>
      </c>
      <c r="AB100" s="6">
        <f t="shared" si="82"/>
        <v>0.12890351180934537</v>
      </c>
      <c r="AC100" s="6">
        <f t="shared" si="82"/>
        <v>0.10586756198991622</v>
      </c>
      <c r="AD100" s="6">
        <f t="shared" si="82"/>
        <v>0.16210025465147826</v>
      </c>
      <c r="AE100" s="6">
        <f t="shared" si="82"/>
        <v>0.11934273929488073</v>
      </c>
      <c r="AF100" s="6">
        <f t="shared" si="82"/>
        <v>0.13369156281554642</v>
      </c>
      <c r="AG100" s="6">
        <f t="shared" si="82"/>
        <v>0.12236756409692706</v>
      </c>
      <c r="AH100" s="23">
        <f t="shared" si="66"/>
        <v>1.1172795025715736</v>
      </c>
      <c r="AI100" s="30">
        <f t="shared" si="67"/>
        <v>0.12236756409692706</v>
      </c>
      <c r="AJ100" s="39">
        <f t="shared" si="68"/>
        <v>9.1305200917996459</v>
      </c>
    </row>
    <row r="101" spans="1:39" x14ac:dyDescent="0.3">
      <c r="A101" s="24" t="s">
        <v>41</v>
      </c>
      <c r="B101" s="25">
        <f>SUM(B92:B100)</f>
        <v>4.166666666666667</v>
      </c>
      <c r="C101" s="25">
        <f t="shared" ref="C101:J101" si="83">SUM(C92:C100)</f>
        <v>8.8333333333333321</v>
      </c>
      <c r="D101" s="25">
        <f t="shared" si="83"/>
        <v>16.666666666666664</v>
      </c>
      <c r="E101" s="25">
        <f t="shared" si="83"/>
        <v>7.833333333333333</v>
      </c>
      <c r="F101" s="25">
        <f t="shared" si="83"/>
        <v>15.666666666666666</v>
      </c>
      <c r="G101" s="25">
        <f t="shared" si="83"/>
        <v>7.333333333333333</v>
      </c>
      <c r="H101" s="25">
        <f t="shared" si="83"/>
        <v>15.666666666666668</v>
      </c>
      <c r="I101" s="25">
        <f t="shared" si="83"/>
        <v>17</v>
      </c>
      <c r="J101" s="25">
        <f t="shared" si="83"/>
        <v>9</v>
      </c>
      <c r="L101" s="24" t="s">
        <v>47</v>
      </c>
      <c r="M101" s="25">
        <f>V92</f>
        <v>0.22992673300384986</v>
      </c>
      <c r="N101" s="25">
        <f>V93</f>
        <v>0.12445906736490092</v>
      </c>
      <c r="O101" s="25">
        <f>V94</f>
        <v>5.2791937023326886E-2</v>
      </c>
      <c r="P101" s="25">
        <f>V95</f>
        <v>0.12890351180934537</v>
      </c>
      <c r="Q101" s="25">
        <f>V96</f>
        <v>5.2933780994958109E-2</v>
      </c>
      <c r="R101" s="25">
        <f>V97</f>
        <v>0.16210025465147826</v>
      </c>
      <c r="S101" s="25">
        <f>V98</f>
        <v>5.9671369647440367E-2</v>
      </c>
      <c r="T101" s="25">
        <f>V99</f>
        <v>6.6845781407773211E-2</v>
      </c>
      <c r="U101" s="25">
        <f>V100</f>
        <v>0.12236756409692706</v>
      </c>
    </row>
    <row r="102" spans="1:39" x14ac:dyDescent="0.3">
      <c r="B102" s="17"/>
      <c r="C102" s="17"/>
      <c r="D102" s="17"/>
      <c r="E102" s="17"/>
      <c r="F102" s="17"/>
      <c r="G102" s="17"/>
      <c r="H102" s="17"/>
      <c r="I102" s="17"/>
      <c r="J102" s="17"/>
    </row>
    <row r="103" spans="1:39" x14ac:dyDescent="0.3">
      <c r="B103" s="17"/>
      <c r="C103" s="17"/>
      <c r="D103" s="17"/>
      <c r="E103" s="17"/>
      <c r="F103" s="17"/>
      <c r="G103" s="17"/>
      <c r="H103" s="17"/>
      <c r="I103" s="17"/>
      <c r="J103" s="17"/>
    </row>
    <row r="105" spans="1:39" x14ac:dyDescent="0.3">
      <c r="A105" s="21" t="s">
        <v>40</v>
      </c>
      <c r="B105" s="2" t="s">
        <v>6</v>
      </c>
      <c r="C105" s="2" t="s">
        <v>10</v>
      </c>
      <c r="D105" s="2" t="s">
        <v>13</v>
      </c>
      <c r="E105" s="2" t="s">
        <v>17</v>
      </c>
      <c r="F105" s="2" t="s">
        <v>21</v>
      </c>
      <c r="G105" s="2" t="s">
        <v>25</v>
      </c>
      <c r="H105" s="2" t="s">
        <v>28</v>
      </c>
      <c r="I105" s="2" t="s">
        <v>31</v>
      </c>
      <c r="J105" s="2" t="s">
        <v>35</v>
      </c>
      <c r="L105" s="21" t="s">
        <v>40</v>
      </c>
      <c r="M105" s="2" t="s">
        <v>6</v>
      </c>
      <c r="N105" s="2" t="s">
        <v>10</v>
      </c>
      <c r="O105" s="2" t="s">
        <v>13</v>
      </c>
      <c r="P105" s="2" t="s">
        <v>17</v>
      </c>
      <c r="Q105" s="2" t="s">
        <v>21</v>
      </c>
      <c r="R105" s="2" t="s">
        <v>25</v>
      </c>
      <c r="S105" s="2" t="s">
        <v>28</v>
      </c>
      <c r="T105" s="2" t="s">
        <v>31</v>
      </c>
      <c r="U105" s="2" t="s">
        <v>35</v>
      </c>
      <c r="V105" s="22" t="s">
        <v>47</v>
      </c>
      <c r="X105" s="21" t="s">
        <v>40</v>
      </c>
      <c r="Y105" s="2" t="s">
        <v>6</v>
      </c>
      <c r="Z105" s="2" t="s">
        <v>10</v>
      </c>
      <c r="AA105" s="2" t="s">
        <v>13</v>
      </c>
      <c r="AB105" s="2" t="s">
        <v>17</v>
      </c>
      <c r="AC105" s="2" t="s">
        <v>21</v>
      </c>
      <c r="AD105" s="2" t="s">
        <v>25</v>
      </c>
      <c r="AE105" s="2" t="s">
        <v>28</v>
      </c>
      <c r="AF105" s="2" t="s">
        <v>31</v>
      </c>
      <c r="AG105" s="2" t="s">
        <v>35</v>
      </c>
      <c r="AH105" s="22" t="s">
        <v>55</v>
      </c>
      <c r="AI105" s="29" t="s">
        <v>47</v>
      </c>
      <c r="AJ105" s="21" t="s">
        <v>46</v>
      </c>
    </row>
    <row r="106" spans="1:39" x14ac:dyDescent="0.3">
      <c r="A106" s="2" t="s">
        <v>6</v>
      </c>
      <c r="B106" s="48">
        <v>1</v>
      </c>
      <c r="C106" s="4">
        <v>1</v>
      </c>
      <c r="D106" s="4">
        <v>3</v>
      </c>
      <c r="E106" s="4">
        <v>2</v>
      </c>
      <c r="F106" s="4">
        <v>2</v>
      </c>
      <c r="G106" s="4">
        <v>2</v>
      </c>
      <c r="H106" s="4">
        <v>2</v>
      </c>
      <c r="I106" s="4">
        <v>1</v>
      </c>
      <c r="J106" s="4">
        <v>2</v>
      </c>
      <c r="L106" s="2" t="s">
        <v>6</v>
      </c>
      <c r="M106" s="6">
        <f>B106/B115</f>
        <v>0.1714285714285714</v>
      </c>
      <c r="N106" s="6">
        <f t="shared" ref="N106:U106" si="84">C106/C115</f>
        <v>0.1714285714285714</v>
      </c>
      <c r="O106" s="6">
        <f t="shared" si="84"/>
        <v>0.2608695652173913</v>
      </c>
      <c r="P106" s="6">
        <f t="shared" si="84"/>
        <v>0.15384615384615385</v>
      </c>
      <c r="Q106" s="6">
        <f t="shared" si="84"/>
        <v>0.15384615384615385</v>
      </c>
      <c r="R106" s="6">
        <f t="shared" si="84"/>
        <v>0.15384615384615385</v>
      </c>
      <c r="S106" s="6">
        <f t="shared" si="84"/>
        <v>0.15384615384615385</v>
      </c>
      <c r="T106" s="6">
        <f t="shared" si="84"/>
        <v>0.16666666666666666</v>
      </c>
      <c r="U106" s="6">
        <f t="shared" si="84"/>
        <v>0.15384615384615385</v>
      </c>
      <c r="V106" s="23">
        <f>SUM(M106:U106)/9</f>
        <v>0.17106934933021892</v>
      </c>
      <c r="X106" s="2" t="s">
        <v>6</v>
      </c>
      <c r="Y106" s="6">
        <f>B106*M115</f>
        <v>0.17106934933021892</v>
      </c>
      <c r="Z106" s="6">
        <f t="shared" ref="Z106:AG106" si="85">C106*N115</f>
        <v>0.17106934933021892</v>
      </c>
      <c r="AA106" s="6">
        <f t="shared" si="85"/>
        <v>0.35126877952964913</v>
      </c>
      <c r="AB106" s="6">
        <f t="shared" si="85"/>
        <v>0.15174567783263437</v>
      </c>
      <c r="AC106" s="6">
        <f t="shared" si="85"/>
        <v>0.15174567783263437</v>
      </c>
      <c r="AD106" s="6">
        <f t="shared" si="85"/>
        <v>0.15174567783263437</v>
      </c>
      <c r="AE106" s="6">
        <f t="shared" si="85"/>
        <v>0.15174567783263437</v>
      </c>
      <c r="AF106" s="6">
        <f t="shared" si="85"/>
        <v>0.16140751358142666</v>
      </c>
      <c r="AG106" s="6">
        <f t="shared" si="85"/>
        <v>0.15174567783263437</v>
      </c>
      <c r="AH106" s="23">
        <f>SUM(Y106:AG106)</f>
        <v>1.6135433809346855</v>
      </c>
      <c r="AI106" s="30">
        <f>V106</f>
        <v>0.17106934933021892</v>
      </c>
      <c r="AJ106" s="39">
        <f>AH106/AI106</f>
        <v>9.4321010002792924</v>
      </c>
      <c r="AL106" s="32" t="s">
        <v>48</v>
      </c>
      <c r="AM106" s="32">
        <f>SUM(AJ106:AJ114)/9</f>
        <v>9.1920554410121937</v>
      </c>
    </row>
    <row r="107" spans="1:39" x14ac:dyDescent="0.3">
      <c r="A107" s="2" t="s">
        <v>10</v>
      </c>
      <c r="B107" s="4">
        <v>1</v>
      </c>
      <c r="C107" s="48">
        <v>1</v>
      </c>
      <c r="D107" s="4">
        <v>3</v>
      </c>
      <c r="E107" s="4">
        <v>2</v>
      </c>
      <c r="F107" s="4">
        <v>2</v>
      </c>
      <c r="G107" s="4">
        <v>2</v>
      </c>
      <c r="H107" s="4">
        <v>2</v>
      </c>
      <c r="I107" s="4">
        <v>1</v>
      </c>
      <c r="J107" s="4">
        <v>2</v>
      </c>
      <c r="L107" s="2" t="s">
        <v>10</v>
      </c>
      <c r="M107" s="6">
        <f>B107/B115</f>
        <v>0.1714285714285714</v>
      </c>
      <c r="N107" s="6">
        <f t="shared" ref="N107:U107" si="86">C107/C115</f>
        <v>0.1714285714285714</v>
      </c>
      <c r="O107" s="6">
        <f t="shared" si="86"/>
        <v>0.2608695652173913</v>
      </c>
      <c r="P107" s="6">
        <f t="shared" si="86"/>
        <v>0.15384615384615385</v>
      </c>
      <c r="Q107" s="6">
        <f t="shared" si="86"/>
        <v>0.15384615384615385</v>
      </c>
      <c r="R107" s="6">
        <f t="shared" si="86"/>
        <v>0.15384615384615385</v>
      </c>
      <c r="S107" s="6">
        <f t="shared" si="86"/>
        <v>0.15384615384615385</v>
      </c>
      <c r="T107" s="6">
        <f t="shared" si="86"/>
        <v>0.16666666666666666</v>
      </c>
      <c r="U107" s="6">
        <f t="shared" si="86"/>
        <v>0.15384615384615385</v>
      </c>
      <c r="V107" s="23">
        <f t="shared" ref="V107:V114" si="87">SUM(M107:U107)/9</f>
        <v>0.17106934933021892</v>
      </c>
      <c r="X107" s="2" t="s">
        <v>10</v>
      </c>
      <c r="Y107" s="6">
        <f>B107*M115</f>
        <v>0.17106934933021892</v>
      </c>
      <c r="Z107" s="6">
        <f t="shared" ref="Z107:AG107" si="88">C107*N115</f>
        <v>0.17106934933021892</v>
      </c>
      <c r="AA107" s="6">
        <f t="shared" si="88"/>
        <v>0.35126877952964913</v>
      </c>
      <c r="AB107" s="6">
        <f t="shared" si="88"/>
        <v>0.15174567783263437</v>
      </c>
      <c r="AC107" s="6">
        <f t="shared" si="88"/>
        <v>0.15174567783263437</v>
      </c>
      <c r="AD107" s="6">
        <f t="shared" si="88"/>
        <v>0.15174567783263437</v>
      </c>
      <c r="AE107" s="6">
        <f t="shared" si="88"/>
        <v>0.15174567783263437</v>
      </c>
      <c r="AF107" s="6">
        <f t="shared" si="88"/>
        <v>0.16140751358142666</v>
      </c>
      <c r="AG107" s="6">
        <f t="shared" si="88"/>
        <v>0.15174567783263437</v>
      </c>
      <c r="AH107" s="23">
        <f t="shared" ref="AH107:AH114" si="89">SUM(Y107:AG107)</f>
        <v>1.6135433809346855</v>
      </c>
      <c r="AI107" s="30">
        <f t="shared" ref="AI107:AI114" si="90">V107</f>
        <v>0.17106934933021892</v>
      </c>
      <c r="AJ107" s="39">
        <f t="shared" ref="AJ107:AJ114" si="91">AH107/AI107</f>
        <v>9.4321010002792924</v>
      </c>
      <c r="AL107" s="34" t="s">
        <v>58</v>
      </c>
      <c r="AM107" s="34">
        <f>(AM106-9)/8</f>
        <v>2.4006930126524217E-2</v>
      </c>
    </row>
    <row r="108" spans="1:39" x14ac:dyDescent="0.3">
      <c r="A108" s="2" t="s">
        <v>13</v>
      </c>
      <c r="B108" s="4">
        <v>0.33333333333333331</v>
      </c>
      <c r="C108" s="4">
        <v>0.33333333333333331</v>
      </c>
      <c r="D108" s="48">
        <v>1</v>
      </c>
      <c r="E108" s="4">
        <v>2</v>
      </c>
      <c r="F108" s="4">
        <v>2</v>
      </c>
      <c r="G108" s="4">
        <v>2</v>
      </c>
      <c r="H108" s="4">
        <v>2</v>
      </c>
      <c r="I108" s="4">
        <v>0.5</v>
      </c>
      <c r="J108" s="4">
        <v>2</v>
      </c>
      <c r="L108" s="2" t="s">
        <v>13</v>
      </c>
      <c r="M108" s="6">
        <f>B108/B115</f>
        <v>5.7142857142857134E-2</v>
      </c>
      <c r="N108" s="6">
        <f t="shared" ref="N108:U108" si="92">C108/C115</f>
        <v>5.7142857142857134E-2</v>
      </c>
      <c r="O108" s="6">
        <f t="shared" si="92"/>
        <v>8.6956521739130432E-2</v>
      </c>
      <c r="P108" s="6">
        <f t="shared" si="92"/>
        <v>0.15384615384615385</v>
      </c>
      <c r="Q108" s="6">
        <f t="shared" si="92"/>
        <v>0.15384615384615385</v>
      </c>
      <c r="R108" s="6">
        <f t="shared" si="92"/>
        <v>0.15384615384615385</v>
      </c>
      <c r="S108" s="6">
        <f t="shared" si="92"/>
        <v>0.15384615384615385</v>
      </c>
      <c r="T108" s="6">
        <f t="shared" si="92"/>
        <v>8.3333333333333329E-2</v>
      </c>
      <c r="U108" s="6">
        <f t="shared" si="92"/>
        <v>0.15384615384615385</v>
      </c>
      <c r="V108" s="23">
        <f t="shared" si="87"/>
        <v>0.11708959317654971</v>
      </c>
      <c r="X108" s="2" t="s">
        <v>13</v>
      </c>
      <c r="Y108" s="6">
        <f>B108*M115</f>
        <v>5.7023116443406303E-2</v>
      </c>
      <c r="Z108" s="6">
        <f t="shared" ref="Z108:AG108" si="93">C108*N115</f>
        <v>5.7023116443406303E-2</v>
      </c>
      <c r="AA108" s="6">
        <f t="shared" si="93"/>
        <v>0.11708959317654971</v>
      </c>
      <c r="AB108" s="6">
        <f t="shared" si="93"/>
        <v>0.15174567783263437</v>
      </c>
      <c r="AC108" s="6">
        <f t="shared" si="93"/>
        <v>0.15174567783263437</v>
      </c>
      <c r="AD108" s="6">
        <f t="shared" si="93"/>
        <v>0.15174567783263437</v>
      </c>
      <c r="AE108" s="6">
        <f t="shared" si="93"/>
        <v>0.15174567783263437</v>
      </c>
      <c r="AF108" s="6">
        <f t="shared" si="93"/>
        <v>8.070375679071333E-2</v>
      </c>
      <c r="AG108" s="6">
        <f t="shared" si="93"/>
        <v>0.15174567783263437</v>
      </c>
      <c r="AH108" s="23">
        <f t="shared" si="89"/>
        <v>1.0705679720172474</v>
      </c>
      <c r="AI108" s="30">
        <f t="shared" si="90"/>
        <v>0.11708959317654971</v>
      </c>
      <c r="AJ108" s="39">
        <f t="shared" si="91"/>
        <v>9.1431522048507468</v>
      </c>
      <c r="AL108" s="36" t="s">
        <v>50</v>
      </c>
      <c r="AM108" s="36">
        <f>AM107/1.45</f>
        <v>1.6556503535533944E-2</v>
      </c>
    </row>
    <row r="109" spans="1:39" x14ac:dyDescent="0.3">
      <c r="A109" s="2" t="s">
        <v>17</v>
      </c>
      <c r="B109" s="4">
        <v>0.5</v>
      </c>
      <c r="C109" s="4">
        <v>0.5</v>
      </c>
      <c r="D109" s="4">
        <v>0.5</v>
      </c>
      <c r="E109" s="48">
        <v>1</v>
      </c>
      <c r="F109" s="4">
        <v>1</v>
      </c>
      <c r="G109" s="4">
        <v>1</v>
      </c>
      <c r="H109" s="4">
        <v>1</v>
      </c>
      <c r="I109" s="4">
        <v>0.5</v>
      </c>
      <c r="J109" s="4">
        <v>1</v>
      </c>
      <c r="L109" s="2" t="s">
        <v>17</v>
      </c>
      <c r="M109" s="6">
        <f>B109/B115</f>
        <v>8.5714285714285701E-2</v>
      </c>
      <c r="N109" s="6">
        <f t="shared" ref="N109:U109" si="94">C109/C115</f>
        <v>8.5714285714285701E-2</v>
      </c>
      <c r="O109" s="6">
        <f t="shared" si="94"/>
        <v>4.3478260869565216E-2</v>
      </c>
      <c r="P109" s="6">
        <f t="shared" si="94"/>
        <v>7.6923076923076927E-2</v>
      </c>
      <c r="Q109" s="6">
        <f t="shared" si="94"/>
        <v>7.6923076923076927E-2</v>
      </c>
      <c r="R109" s="6">
        <f t="shared" si="94"/>
        <v>7.6923076923076927E-2</v>
      </c>
      <c r="S109" s="6">
        <f t="shared" si="94"/>
        <v>7.6923076923076927E-2</v>
      </c>
      <c r="T109" s="6">
        <f t="shared" si="94"/>
        <v>8.3333333333333329E-2</v>
      </c>
      <c r="U109" s="6">
        <f t="shared" si="94"/>
        <v>7.6923076923076927E-2</v>
      </c>
      <c r="V109" s="23">
        <f t="shared" si="87"/>
        <v>7.5872838916317187E-2</v>
      </c>
      <c r="X109" s="2" t="s">
        <v>17</v>
      </c>
      <c r="Y109" s="6">
        <f>B109*M115</f>
        <v>8.5534674665109459E-2</v>
      </c>
      <c r="Z109" s="6">
        <f t="shared" ref="Z109:AG109" si="95">C109*N115</f>
        <v>8.5534674665109459E-2</v>
      </c>
      <c r="AA109" s="6">
        <f t="shared" si="95"/>
        <v>5.8544796588274856E-2</v>
      </c>
      <c r="AB109" s="6">
        <f t="shared" si="95"/>
        <v>7.5872838916317187E-2</v>
      </c>
      <c r="AC109" s="6">
        <f t="shared" si="95"/>
        <v>7.5872838916317187E-2</v>
      </c>
      <c r="AD109" s="6">
        <f t="shared" si="95"/>
        <v>7.5872838916317187E-2</v>
      </c>
      <c r="AE109" s="6">
        <f t="shared" si="95"/>
        <v>7.5872838916317187E-2</v>
      </c>
      <c r="AF109" s="6">
        <f t="shared" si="95"/>
        <v>8.070375679071333E-2</v>
      </c>
      <c r="AG109" s="6">
        <f t="shared" si="95"/>
        <v>7.5872838916317187E-2</v>
      </c>
      <c r="AH109" s="23">
        <f t="shared" si="89"/>
        <v>0.68968209729079288</v>
      </c>
      <c r="AI109" s="30">
        <f t="shared" si="90"/>
        <v>7.5872838916317187E-2</v>
      </c>
      <c r="AJ109" s="39">
        <f t="shared" si="91"/>
        <v>9.0899735286229042</v>
      </c>
    </row>
    <row r="110" spans="1:39" x14ac:dyDescent="0.3">
      <c r="A110" s="2" t="s">
        <v>21</v>
      </c>
      <c r="B110" s="4">
        <v>0.5</v>
      </c>
      <c r="C110" s="4">
        <v>0.5</v>
      </c>
      <c r="D110" s="4">
        <v>0.5</v>
      </c>
      <c r="E110" s="4">
        <v>1</v>
      </c>
      <c r="F110" s="48">
        <v>1</v>
      </c>
      <c r="G110" s="4">
        <v>1</v>
      </c>
      <c r="H110" s="4">
        <v>1</v>
      </c>
      <c r="I110" s="4">
        <v>0.5</v>
      </c>
      <c r="J110" s="4">
        <v>1</v>
      </c>
      <c r="L110" s="2" t="s">
        <v>21</v>
      </c>
      <c r="M110" s="6">
        <f>B110/B115</f>
        <v>8.5714285714285701E-2</v>
      </c>
      <c r="N110" s="6">
        <f t="shared" ref="N110:U110" si="96">C110/C115</f>
        <v>8.5714285714285701E-2</v>
      </c>
      <c r="O110" s="6">
        <f t="shared" si="96"/>
        <v>4.3478260869565216E-2</v>
      </c>
      <c r="P110" s="6">
        <f t="shared" si="96"/>
        <v>7.6923076923076927E-2</v>
      </c>
      <c r="Q110" s="6">
        <f t="shared" si="96"/>
        <v>7.6923076923076927E-2</v>
      </c>
      <c r="R110" s="6">
        <f t="shared" si="96"/>
        <v>7.6923076923076927E-2</v>
      </c>
      <c r="S110" s="6">
        <f t="shared" si="96"/>
        <v>7.6923076923076927E-2</v>
      </c>
      <c r="T110" s="6">
        <f t="shared" si="96"/>
        <v>8.3333333333333329E-2</v>
      </c>
      <c r="U110" s="6">
        <f t="shared" si="96"/>
        <v>7.6923076923076927E-2</v>
      </c>
      <c r="V110" s="23">
        <f t="shared" si="87"/>
        <v>7.5872838916317187E-2</v>
      </c>
      <c r="X110" s="2" t="s">
        <v>21</v>
      </c>
      <c r="Y110" s="6">
        <f>B110*M115</f>
        <v>8.5534674665109459E-2</v>
      </c>
      <c r="Z110" s="6">
        <f t="shared" ref="Z110:AG110" si="97">C110*N115</f>
        <v>8.5534674665109459E-2</v>
      </c>
      <c r="AA110" s="6">
        <f t="shared" si="97"/>
        <v>5.8544796588274856E-2</v>
      </c>
      <c r="AB110" s="6">
        <f t="shared" si="97"/>
        <v>7.5872838916317187E-2</v>
      </c>
      <c r="AC110" s="6">
        <f t="shared" si="97"/>
        <v>7.5872838916317187E-2</v>
      </c>
      <c r="AD110" s="6">
        <f t="shared" si="97"/>
        <v>7.5872838916317187E-2</v>
      </c>
      <c r="AE110" s="6">
        <f t="shared" si="97"/>
        <v>7.5872838916317187E-2</v>
      </c>
      <c r="AF110" s="6">
        <f t="shared" si="97"/>
        <v>8.070375679071333E-2</v>
      </c>
      <c r="AG110" s="6">
        <f t="shared" si="97"/>
        <v>7.5872838916317187E-2</v>
      </c>
      <c r="AH110" s="23">
        <f t="shared" si="89"/>
        <v>0.68968209729079288</v>
      </c>
      <c r="AI110" s="30">
        <f t="shared" si="90"/>
        <v>7.5872838916317187E-2</v>
      </c>
      <c r="AJ110" s="39">
        <f t="shared" si="91"/>
        <v>9.0899735286229042</v>
      </c>
    </row>
    <row r="111" spans="1:39" x14ac:dyDescent="0.3">
      <c r="A111" s="2" t="s">
        <v>25</v>
      </c>
      <c r="B111" s="4">
        <v>0.5</v>
      </c>
      <c r="C111" s="4">
        <v>0.5</v>
      </c>
      <c r="D111" s="4">
        <v>0.5</v>
      </c>
      <c r="E111" s="4">
        <v>1</v>
      </c>
      <c r="F111" s="4">
        <v>1</v>
      </c>
      <c r="G111" s="48">
        <v>1</v>
      </c>
      <c r="H111" s="4">
        <v>1</v>
      </c>
      <c r="I111" s="4">
        <v>0.5</v>
      </c>
      <c r="J111" s="4">
        <v>1</v>
      </c>
      <c r="L111" s="2" t="s">
        <v>25</v>
      </c>
      <c r="M111" s="6">
        <f>B111/B115</f>
        <v>8.5714285714285701E-2</v>
      </c>
      <c r="N111" s="6">
        <f t="shared" ref="N111:U111" si="98">C111/C115</f>
        <v>8.5714285714285701E-2</v>
      </c>
      <c r="O111" s="6">
        <f t="shared" si="98"/>
        <v>4.3478260869565216E-2</v>
      </c>
      <c r="P111" s="6">
        <f t="shared" si="98"/>
        <v>7.6923076923076927E-2</v>
      </c>
      <c r="Q111" s="6">
        <f t="shared" si="98"/>
        <v>7.6923076923076927E-2</v>
      </c>
      <c r="R111" s="6">
        <f t="shared" si="98"/>
        <v>7.6923076923076927E-2</v>
      </c>
      <c r="S111" s="6">
        <f t="shared" si="98"/>
        <v>7.6923076923076927E-2</v>
      </c>
      <c r="T111" s="6">
        <f t="shared" si="98"/>
        <v>8.3333333333333329E-2</v>
      </c>
      <c r="U111" s="6">
        <f t="shared" si="98"/>
        <v>7.6923076923076927E-2</v>
      </c>
      <c r="V111" s="23">
        <f t="shared" si="87"/>
        <v>7.5872838916317187E-2</v>
      </c>
      <c r="X111" s="2" t="s">
        <v>25</v>
      </c>
      <c r="Y111" s="6">
        <f>B111*M115</f>
        <v>8.5534674665109459E-2</v>
      </c>
      <c r="Z111" s="6">
        <f t="shared" ref="Z111:AG111" si="99">C111*N115</f>
        <v>8.5534674665109459E-2</v>
      </c>
      <c r="AA111" s="6">
        <f t="shared" si="99"/>
        <v>5.8544796588274856E-2</v>
      </c>
      <c r="AB111" s="6">
        <f t="shared" si="99"/>
        <v>7.5872838916317187E-2</v>
      </c>
      <c r="AC111" s="6">
        <f t="shared" si="99"/>
        <v>7.5872838916317187E-2</v>
      </c>
      <c r="AD111" s="6">
        <f t="shared" si="99"/>
        <v>7.5872838916317187E-2</v>
      </c>
      <c r="AE111" s="6">
        <f t="shared" si="99"/>
        <v>7.5872838916317187E-2</v>
      </c>
      <c r="AF111" s="6">
        <f t="shared" si="99"/>
        <v>8.070375679071333E-2</v>
      </c>
      <c r="AG111" s="6">
        <f t="shared" si="99"/>
        <v>7.5872838916317187E-2</v>
      </c>
      <c r="AH111" s="23">
        <f t="shared" si="89"/>
        <v>0.68968209729079288</v>
      </c>
      <c r="AI111" s="30">
        <f t="shared" si="90"/>
        <v>7.5872838916317187E-2</v>
      </c>
      <c r="AJ111" s="39">
        <f t="shared" si="91"/>
        <v>9.0899735286229042</v>
      </c>
    </row>
    <row r="112" spans="1:39" x14ac:dyDescent="0.3">
      <c r="A112" s="2" t="s">
        <v>28</v>
      </c>
      <c r="B112" s="4">
        <v>0.5</v>
      </c>
      <c r="C112" s="4">
        <v>0.5</v>
      </c>
      <c r="D112" s="4">
        <v>0.5</v>
      </c>
      <c r="E112" s="4">
        <v>1</v>
      </c>
      <c r="F112" s="4">
        <v>1</v>
      </c>
      <c r="G112" s="4">
        <v>1</v>
      </c>
      <c r="H112" s="48">
        <v>1</v>
      </c>
      <c r="I112" s="4">
        <v>0.5</v>
      </c>
      <c r="J112" s="4">
        <v>1</v>
      </c>
      <c r="L112" s="2" t="s">
        <v>28</v>
      </c>
      <c r="M112" s="6">
        <f>B112/B115</f>
        <v>8.5714285714285701E-2</v>
      </c>
      <c r="N112" s="6">
        <f t="shared" ref="N112:U112" si="100">C112/C115</f>
        <v>8.5714285714285701E-2</v>
      </c>
      <c r="O112" s="6">
        <f t="shared" si="100"/>
        <v>4.3478260869565216E-2</v>
      </c>
      <c r="P112" s="6">
        <f t="shared" si="100"/>
        <v>7.6923076923076927E-2</v>
      </c>
      <c r="Q112" s="6">
        <f t="shared" si="100"/>
        <v>7.6923076923076927E-2</v>
      </c>
      <c r="R112" s="6">
        <f t="shared" si="100"/>
        <v>7.6923076923076927E-2</v>
      </c>
      <c r="S112" s="6">
        <f t="shared" si="100"/>
        <v>7.6923076923076927E-2</v>
      </c>
      <c r="T112" s="6">
        <f t="shared" si="100"/>
        <v>8.3333333333333329E-2</v>
      </c>
      <c r="U112" s="6">
        <f t="shared" si="100"/>
        <v>7.6923076923076927E-2</v>
      </c>
      <c r="V112" s="23">
        <f t="shared" si="87"/>
        <v>7.5872838916317187E-2</v>
      </c>
      <c r="X112" s="2" t="s">
        <v>28</v>
      </c>
      <c r="Y112" s="6">
        <f>B112*M115</f>
        <v>8.5534674665109459E-2</v>
      </c>
      <c r="Z112" s="6">
        <f t="shared" ref="Z112:AG112" si="101">C112*N115</f>
        <v>8.5534674665109459E-2</v>
      </c>
      <c r="AA112" s="6">
        <f t="shared" si="101"/>
        <v>5.8544796588274856E-2</v>
      </c>
      <c r="AB112" s="6">
        <f t="shared" si="101"/>
        <v>7.5872838916317187E-2</v>
      </c>
      <c r="AC112" s="6">
        <f t="shared" si="101"/>
        <v>7.5872838916317187E-2</v>
      </c>
      <c r="AD112" s="6">
        <f t="shared" si="101"/>
        <v>7.5872838916317187E-2</v>
      </c>
      <c r="AE112" s="6">
        <f t="shared" si="101"/>
        <v>7.5872838916317187E-2</v>
      </c>
      <c r="AF112" s="6">
        <f t="shared" si="101"/>
        <v>8.070375679071333E-2</v>
      </c>
      <c r="AG112" s="6">
        <f t="shared" si="101"/>
        <v>7.5872838916317187E-2</v>
      </c>
      <c r="AH112" s="23">
        <f t="shared" si="89"/>
        <v>0.68968209729079288</v>
      </c>
      <c r="AI112" s="30">
        <f t="shared" si="90"/>
        <v>7.5872838916317187E-2</v>
      </c>
      <c r="AJ112" s="39">
        <f t="shared" si="91"/>
        <v>9.0899735286229042</v>
      </c>
    </row>
    <row r="113" spans="1:39" x14ac:dyDescent="0.3">
      <c r="A113" s="2" t="s">
        <v>31</v>
      </c>
      <c r="B113" s="4">
        <v>1</v>
      </c>
      <c r="C113" s="4">
        <v>1</v>
      </c>
      <c r="D113" s="4">
        <v>2</v>
      </c>
      <c r="E113" s="4">
        <v>2</v>
      </c>
      <c r="F113" s="4">
        <v>2</v>
      </c>
      <c r="G113" s="4">
        <v>2</v>
      </c>
      <c r="H113" s="4">
        <v>2</v>
      </c>
      <c r="I113" s="48">
        <v>1</v>
      </c>
      <c r="J113" s="4">
        <v>2</v>
      </c>
      <c r="L113" s="2" t="s">
        <v>31</v>
      </c>
      <c r="M113" s="6">
        <f>B113/B115</f>
        <v>0.1714285714285714</v>
      </c>
      <c r="N113" s="6">
        <f t="shared" ref="N113:U113" si="102">C113/C115</f>
        <v>0.1714285714285714</v>
      </c>
      <c r="O113" s="6">
        <f t="shared" si="102"/>
        <v>0.17391304347826086</v>
      </c>
      <c r="P113" s="6">
        <f t="shared" si="102"/>
        <v>0.15384615384615385</v>
      </c>
      <c r="Q113" s="6">
        <f t="shared" si="102"/>
        <v>0.15384615384615385</v>
      </c>
      <c r="R113" s="6">
        <f t="shared" si="102"/>
        <v>0.15384615384615385</v>
      </c>
      <c r="S113" s="6">
        <f t="shared" si="102"/>
        <v>0.15384615384615385</v>
      </c>
      <c r="T113" s="6">
        <f t="shared" si="102"/>
        <v>0.16666666666666666</v>
      </c>
      <c r="U113" s="6">
        <f t="shared" si="102"/>
        <v>0.15384615384615385</v>
      </c>
      <c r="V113" s="23">
        <f t="shared" si="87"/>
        <v>0.16140751358142666</v>
      </c>
      <c r="X113" s="2" t="s">
        <v>31</v>
      </c>
      <c r="Y113" s="6">
        <f>B113*M115</f>
        <v>0.17106934933021892</v>
      </c>
      <c r="Z113" s="6">
        <f t="shared" ref="Z113:AG113" si="103">C113*N115</f>
        <v>0.17106934933021892</v>
      </c>
      <c r="AA113" s="6">
        <f t="shared" si="103"/>
        <v>0.23417918635309942</v>
      </c>
      <c r="AB113" s="6">
        <f t="shared" si="103"/>
        <v>0.15174567783263437</v>
      </c>
      <c r="AC113" s="6">
        <f t="shared" si="103"/>
        <v>0.15174567783263437</v>
      </c>
      <c r="AD113" s="6">
        <f t="shared" si="103"/>
        <v>0.15174567783263437</v>
      </c>
      <c r="AE113" s="6">
        <f t="shared" si="103"/>
        <v>0.15174567783263437</v>
      </c>
      <c r="AF113" s="6">
        <f t="shared" si="103"/>
        <v>0.16140751358142666</v>
      </c>
      <c r="AG113" s="6">
        <f t="shared" si="103"/>
        <v>0.15174567783263437</v>
      </c>
      <c r="AH113" s="23">
        <f t="shared" si="89"/>
        <v>1.4964537877581359</v>
      </c>
      <c r="AI113" s="30">
        <f t="shared" si="90"/>
        <v>0.16140751358142666</v>
      </c>
      <c r="AJ113" s="39">
        <f t="shared" si="91"/>
        <v>9.2712771205858804</v>
      </c>
    </row>
    <row r="114" spans="1:39" x14ac:dyDescent="0.3">
      <c r="A114" s="2" t="s">
        <v>35</v>
      </c>
      <c r="B114" s="4">
        <v>0.5</v>
      </c>
      <c r="C114" s="4">
        <v>0.5</v>
      </c>
      <c r="D114" s="4">
        <v>0.5</v>
      </c>
      <c r="E114" s="4">
        <v>1</v>
      </c>
      <c r="F114" s="4">
        <v>1</v>
      </c>
      <c r="G114" s="4">
        <v>1</v>
      </c>
      <c r="H114" s="4">
        <v>1</v>
      </c>
      <c r="I114" s="4">
        <v>0.5</v>
      </c>
      <c r="J114" s="48">
        <v>1</v>
      </c>
      <c r="L114" s="2" t="s">
        <v>35</v>
      </c>
      <c r="M114" s="6">
        <f>B114/B115</f>
        <v>8.5714285714285701E-2</v>
      </c>
      <c r="N114" s="6">
        <f t="shared" ref="N114:U114" si="104">C114/C115</f>
        <v>8.5714285714285701E-2</v>
      </c>
      <c r="O114" s="6">
        <f t="shared" si="104"/>
        <v>4.3478260869565216E-2</v>
      </c>
      <c r="P114" s="6">
        <f t="shared" si="104"/>
        <v>7.6923076923076927E-2</v>
      </c>
      <c r="Q114" s="6">
        <f t="shared" si="104"/>
        <v>7.6923076923076927E-2</v>
      </c>
      <c r="R114" s="6">
        <f t="shared" si="104"/>
        <v>7.6923076923076927E-2</v>
      </c>
      <c r="S114" s="6">
        <f t="shared" si="104"/>
        <v>7.6923076923076927E-2</v>
      </c>
      <c r="T114" s="6">
        <f t="shared" si="104"/>
        <v>8.3333333333333329E-2</v>
      </c>
      <c r="U114" s="6">
        <f t="shared" si="104"/>
        <v>7.6923076923076927E-2</v>
      </c>
      <c r="V114" s="23">
        <f t="shared" si="87"/>
        <v>7.5872838916317187E-2</v>
      </c>
      <c r="X114" s="2" t="s">
        <v>35</v>
      </c>
      <c r="Y114" s="6">
        <f>B114*M115</f>
        <v>8.5534674665109459E-2</v>
      </c>
      <c r="Z114" s="6">
        <f t="shared" ref="Z114:AG114" si="105">C114*N115</f>
        <v>8.5534674665109459E-2</v>
      </c>
      <c r="AA114" s="6">
        <f t="shared" si="105"/>
        <v>5.8544796588274856E-2</v>
      </c>
      <c r="AB114" s="6">
        <f t="shared" si="105"/>
        <v>7.5872838916317187E-2</v>
      </c>
      <c r="AC114" s="6">
        <f t="shared" si="105"/>
        <v>7.5872838916317187E-2</v>
      </c>
      <c r="AD114" s="6">
        <f t="shared" si="105"/>
        <v>7.5872838916317187E-2</v>
      </c>
      <c r="AE114" s="6">
        <f t="shared" si="105"/>
        <v>7.5872838916317187E-2</v>
      </c>
      <c r="AF114" s="6">
        <f t="shared" si="105"/>
        <v>8.070375679071333E-2</v>
      </c>
      <c r="AG114" s="6">
        <f t="shared" si="105"/>
        <v>7.5872838916317187E-2</v>
      </c>
      <c r="AH114" s="23">
        <f t="shared" si="89"/>
        <v>0.68968209729079288</v>
      </c>
      <c r="AI114" s="30">
        <f t="shared" si="90"/>
        <v>7.5872838916317187E-2</v>
      </c>
      <c r="AJ114" s="39">
        <f t="shared" si="91"/>
        <v>9.0899735286229042</v>
      </c>
    </row>
    <row r="115" spans="1:39" x14ac:dyDescent="0.3">
      <c r="A115" s="24" t="s">
        <v>41</v>
      </c>
      <c r="B115" s="25">
        <f>SUM(B106:B114)</f>
        <v>5.8333333333333339</v>
      </c>
      <c r="C115" s="25">
        <f t="shared" ref="C115:J115" si="106">SUM(C106:C114)</f>
        <v>5.8333333333333339</v>
      </c>
      <c r="D115" s="25">
        <f t="shared" si="106"/>
        <v>11.5</v>
      </c>
      <c r="E115" s="25">
        <f t="shared" si="106"/>
        <v>13</v>
      </c>
      <c r="F115" s="25">
        <f t="shared" si="106"/>
        <v>13</v>
      </c>
      <c r="G115" s="25">
        <f t="shared" si="106"/>
        <v>13</v>
      </c>
      <c r="H115" s="25">
        <f t="shared" si="106"/>
        <v>13</v>
      </c>
      <c r="I115" s="25">
        <f t="shared" si="106"/>
        <v>6</v>
      </c>
      <c r="J115" s="25">
        <f t="shared" si="106"/>
        <v>13</v>
      </c>
      <c r="L115" s="24" t="s">
        <v>47</v>
      </c>
      <c r="M115" s="25">
        <f>V106</f>
        <v>0.17106934933021892</v>
      </c>
      <c r="N115" s="25">
        <f>V107</f>
        <v>0.17106934933021892</v>
      </c>
      <c r="O115" s="25">
        <f>V108</f>
        <v>0.11708959317654971</v>
      </c>
      <c r="P115" s="25">
        <f>V109</f>
        <v>7.5872838916317187E-2</v>
      </c>
      <c r="Q115" s="25">
        <f>V110</f>
        <v>7.5872838916317187E-2</v>
      </c>
      <c r="R115" s="25">
        <f>V111</f>
        <v>7.5872838916317187E-2</v>
      </c>
      <c r="S115" s="25">
        <f>V112</f>
        <v>7.5872838916317187E-2</v>
      </c>
      <c r="T115" s="25">
        <f>V113</f>
        <v>0.16140751358142666</v>
      </c>
      <c r="U115" s="25">
        <f>V114</f>
        <v>7.5872838916317187E-2</v>
      </c>
    </row>
    <row r="116" spans="1:39" x14ac:dyDescent="0.3">
      <c r="B116" s="17"/>
      <c r="C116" s="17"/>
      <c r="D116" s="17"/>
      <c r="E116" s="17"/>
      <c r="F116" s="17"/>
      <c r="G116" s="17"/>
      <c r="H116" s="17"/>
      <c r="I116" s="17"/>
      <c r="J116" s="17"/>
      <c r="M116" s="17"/>
      <c r="N116" s="17"/>
      <c r="O116" s="17"/>
      <c r="P116" s="17"/>
      <c r="Q116" s="17"/>
      <c r="R116" s="17"/>
      <c r="S116" s="17"/>
      <c r="T116" s="17"/>
      <c r="U116" s="17"/>
    </row>
    <row r="118" spans="1:39" x14ac:dyDescent="0.3">
      <c r="A118" s="21" t="s">
        <v>39</v>
      </c>
      <c r="B118" s="2" t="s">
        <v>6</v>
      </c>
      <c r="C118" s="2" t="s">
        <v>10</v>
      </c>
      <c r="D118" s="2" t="s">
        <v>13</v>
      </c>
      <c r="E118" s="2" t="s">
        <v>17</v>
      </c>
      <c r="F118" s="2" t="s">
        <v>21</v>
      </c>
      <c r="G118" s="2" t="s">
        <v>25</v>
      </c>
      <c r="H118" s="2" t="s">
        <v>28</v>
      </c>
      <c r="I118" s="2" t="s">
        <v>31</v>
      </c>
      <c r="J118" s="2" t="s">
        <v>35</v>
      </c>
      <c r="L118" s="21" t="s">
        <v>39</v>
      </c>
      <c r="M118" s="2" t="s">
        <v>6</v>
      </c>
      <c r="N118" s="2" t="s">
        <v>10</v>
      </c>
      <c r="O118" s="2" t="s">
        <v>13</v>
      </c>
      <c r="P118" s="2" t="s">
        <v>17</v>
      </c>
      <c r="Q118" s="2" t="s">
        <v>21</v>
      </c>
      <c r="R118" s="2" t="s">
        <v>25</v>
      </c>
      <c r="S118" s="2" t="s">
        <v>28</v>
      </c>
      <c r="T118" s="2" t="s">
        <v>31</v>
      </c>
      <c r="U118" s="2" t="s">
        <v>35</v>
      </c>
      <c r="V118" s="22" t="s">
        <v>47</v>
      </c>
      <c r="X118" s="21" t="s">
        <v>39</v>
      </c>
      <c r="Y118" s="2" t="s">
        <v>6</v>
      </c>
      <c r="Z118" s="2" t="s">
        <v>10</v>
      </c>
      <c r="AA118" s="2" t="s">
        <v>13</v>
      </c>
      <c r="AB118" s="2" t="s">
        <v>17</v>
      </c>
      <c r="AC118" s="2" t="s">
        <v>21</v>
      </c>
      <c r="AD118" s="2" t="s">
        <v>25</v>
      </c>
      <c r="AE118" s="2" t="s">
        <v>28</v>
      </c>
      <c r="AF118" s="2" t="s">
        <v>31</v>
      </c>
      <c r="AG118" s="2" t="s">
        <v>35</v>
      </c>
      <c r="AH118" s="22" t="s">
        <v>55</v>
      </c>
      <c r="AI118" s="29" t="s">
        <v>47</v>
      </c>
      <c r="AJ118" s="21" t="s">
        <v>46</v>
      </c>
    </row>
    <row r="119" spans="1:39" x14ac:dyDescent="0.3">
      <c r="A119" s="2" t="s">
        <v>6</v>
      </c>
      <c r="B119" s="48">
        <v>1</v>
      </c>
      <c r="C119" s="4">
        <v>2</v>
      </c>
      <c r="D119" s="4">
        <v>2</v>
      </c>
      <c r="E119" s="4">
        <v>3</v>
      </c>
      <c r="F119" s="4">
        <v>3</v>
      </c>
      <c r="G119" s="4">
        <v>3</v>
      </c>
      <c r="H119" s="4">
        <v>1</v>
      </c>
      <c r="I119" s="4">
        <v>1</v>
      </c>
      <c r="J119" s="4">
        <v>1</v>
      </c>
      <c r="L119" s="2" t="s">
        <v>6</v>
      </c>
      <c r="M119" s="6">
        <f>B119/B128</f>
        <v>0.16666666666666666</v>
      </c>
      <c r="N119" s="6">
        <f t="shared" ref="N119:U119" si="107">C119/C128</f>
        <v>0.17391304347826086</v>
      </c>
      <c r="O119" s="6">
        <f t="shared" si="107"/>
        <v>0.17391304347826086</v>
      </c>
      <c r="P119" s="6">
        <f t="shared" si="107"/>
        <v>0.14285714285714285</v>
      </c>
      <c r="Q119" s="6">
        <f t="shared" si="107"/>
        <v>0.16216216216216217</v>
      </c>
      <c r="R119" s="6">
        <f t="shared" si="107"/>
        <v>0.16216216216216217</v>
      </c>
      <c r="S119" s="6">
        <f t="shared" si="107"/>
        <v>0.16666666666666666</v>
      </c>
      <c r="T119" s="6">
        <f t="shared" si="107"/>
        <v>0.16666666666666666</v>
      </c>
      <c r="U119" s="6">
        <f t="shared" si="107"/>
        <v>0.16666666666666666</v>
      </c>
      <c r="V119" s="23">
        <f>SUM(M119:U119)/9</f>
        <v>0.16463046897829509</v>
      </c>
      <c r="X119" s="2" t="s">
        <v>6</v>
      </c>
      <c r="Y119" s="6">
        <f>B119*M128</f>
        <v>0.16463046897829509</v>
      </c>
      <c r="Z119" s="6">
        <f t="shared" ref="Z119:AG119" si="108">C119*N128</f>
        <v>0.18193348628131237</v>
      </c>
      <c r="AA119" s="6">
        <f t="shared" si="108"/>
        <v>0.18193348628131237</v>
      </c>
      <c r="AB119" s="6">
        <f t="shared" si="108"/>
        <v>0.13695061521148477</v>
      </c>
      <c r="AC119" s="6">
        <f t="shared" si="108"/>
        <v>0.1708416491025187</v>
      </c>
      <c r="AD119" s="6">
        <f t="shared" si="108"/>
        <v>0.1708416491025187</v>
      </c>
      <c r="AE119" s="6">
        <f t="shared" si="108"/>
        <v>0.16463046897829509</v>
      </c>
      <c r="AF119" s="6">
        <f t="shared" si="108"/>
        <v>0.16463046897829509</v>
      </c>
      <c r="AG119" s="6">
        <f t="shared" si="108"/>
        <v>0.16463046897829509</v>
      </c>
      <c r="AH119" s="23">
        <f>SUM(Y119:AG119)</f>
        <v>1.5010227618923273</v>
      </c>
      <c r="AI119" s="30">
        <f>V119</f>
        <v>0.16463046897829509</v>
      </c>
      <c r="AJ119" s="39">
        <f>AH119/AI119</f>
        <v>9.1175270969447482</v>
      </c>
      <c r="AL119" s="32" t="s">
        <v>48</v>
      </c>
      <c r="AM119" s="32">
        <f>SUM(AJ119:AJ127)/9</f>
        <v>9.0982012101623297</v>
      </c>
    </row>
    <row r="120" spans="1:39" x14ac:dyDescent="0.3">
      <c r="A120" s="2" t="s">
        <v>10</v>
      </c>
      <c r="B120" s="4">
        <v>0.5</v>
      </c>
      <c r="C120" s="48">
        <v>1</v>
      </c>
      <c r="D120" s="4">
        <v>1</v>
      </c>
      <c r="E120" s="4">
        <v>2</v>
      </c>
      <c r="F120" s="4">
        <v>2</v>
      </c>
      <c r="G120" s="4">
        <v>2</v>
      </c>
      <c r="H120" s="4">
        <v>0.5</v>
      </c>
      <c r="I120" s="4">
        <v>0.5</v>
      </c>
      <c r="J120" s="4">
        <v>0.5</v>
      </c>
      <c r="L120" s="2" t="s">
        <v>10</v>
      </c>
      <c r="M120" s="6">
        <f>B120/B128</f>
        <v>8.3333333333333329E-2</v>
      </c>
      <c r="N120" s="6">
        <f t="shared" ref="N120:U120" si="109">C120/C128</f>
        <v>8.6956521739130432E-2</v>
      </c>
      <c r="O120" s="6">
        <f t="shared" si="109"/>
        <v>8.6956521739130432E-2</v>
      </c>
      <c r="P120" s="6">
        <f t="shared" si="109"/>
        <v>9.5238095238095233E-2</v>
      </c>
      <c r="Q120" s="6">
        <f t="shared" si="109"/>
        <v>0.10810810810810811</v>
      </c>
      <c r="R120" s="6">
        <f t="shared" si="109"/>
        <v>0.10810810810810811</v>
      </c>
      <c r="S120" s="6">
        <f t="shared" si="109"/>
        <v>8.3333333333333329E-2</v>
      </c>
      <c r="T120" s="6">
        <f t="shared" si="109"/>
        <v>8.3333333333333329E-2</v>
      </c>
      <c r="U120" s="6">
        <f t="shared" si="109"/>
        <v>8.3333333333333329E-2</v>
      </c>
      <c r="V120" s="23">
        <f t="shared" ref="V120:V127" si="110">SUM(M120:U120)/9</f>
        <v>9.0966743140656184E-2</v>
      </c>
      <c r="X120" s="2" t="s">
        <v>10</v>
      </c>
      <c r="Y120" s="6">
        <f>B120*M128</f>
        <v>8.2315234489147543E-2</v>
      </c>
      <c r="Z120" s="6">
        <f t="shared" ref="Z120:AG120" si="111">C120*N128</f>
        <v>9.0966743140656184E-2</v>
      </c>
      <c r="AA120" s="6">
        <f t="shared" si="111"/>
        <v>9.0966743140656184E-2</v>
      </c>
      <c r="AB120" s="6">
        <f t="shared" si="111"/>
        <v>9.1300410140989843E-2</v>
      </c>
      <c r="AC120" s="6">
        <f t="shared" si="111"/>
        <v>0.11389443273501246</v>
      </c>
      <c r="AD120" s="6">
        <f t="shared" si="111"/>
        <v>0.11389443273501246</v>
      </c>
      <c r="AE120" s="6">
        <f t="shared" si="111"/>
        <v>8.2315234489147543E-2</v>
      </c>
      <c r="AF120" s="6">
        <f t="shared" si="111"/>
        <v>8.2315234489147543E-2</v>
      </c>
      <c r="AG120" s="6">
        <f t="shared" si="111"/>
        <v>8.2315234489147543E-2</v>
      </c>
      <c r="AH120" s="23">
        <f t="shared" ref="AH120:AH127" si="112">SUM(Y120:AG120)</f>
        <v>0.83028369984891737</v>
      </c>
      <c r="AI120" s="30">
        <f t="shared" ref="AI120:AI127" si="113">V120</f>
        <v>9.0966743140656184E-2</v>
      </c>
      <c r="AJ120" s="39">
        <f t="shared" ref="AJ120:AJ127" si="114">AH120/AI120</f>
        <v>9.1273323764609398</v>
      </c>
      <c r="AL120" s="34" t="s">
        <v>58</v>
      </c>
      <c r="AM120" s="34">
        <f>(AM119-9)/8</f>
        <v>1.2275151270291218E-2</v>
      </c>
    </row>
    <row r="121" spans="1:39" x14ac:dyDescent="0.3">
      <c r="A121" s="2" t="s">
        <v>13</v>
      </c>
      <c r="B121" s="4">
        <v>0.5</v>
      </c>
      <c r="C121" s="4">
        <v>1</v>
      </c>
      <c r="D121" s="48">
        <v>1</v>
      </c>
      <c r="E121" s="4">
        <v>2</v>
      </c>
      <c r="F121" s="4">
        <v>2</v>
      </c>
      <c r="G121" s="4">
        <v>2</v>
      </c>
      <c r="H121" s="4">
        <v>0.5</v>
      </c>
      <c r="I121" s="4">
        <v>0.5</v>
      </c>
      <c r="J121" s="4">
        <v>0.5</v>
      </c>
      <c r="L121" s="2" t="s">
        <v>13</v>
      </c>
      <c r="M121" s="6">
        <f>B121/B128</f>
        <v>8.3333333333333329E-2</v>
      </c>
      <c r="N121" s="6">
        <f t="shared" ref="N121:U121" si="115">C121/C128</f>
        <v>8.6956521739130432E-2</v>
      </c>
      <c r="O121" s="6">
        <f t="shared" si="115"/>
        <v>8.6956521739130432E-2</v>
      </c>
      <c r="P121" s="6">
        <f t="shared" si="115"/>
        <v>9.5238095238095233E-2</v>
      </c>
      <c r="Q121" s="6">
        <f t="shared" si="115"/>
        <v>0.10810810810810811</v>
      </c>
      <c r="R121" s="6">
        <f t="shared" si="115"/>
        <v>0.10810810810810811</v>
      </c>
      <c r="S121" s="6">
        <f t="shared" si="115"/>
        <v>8.3333333333333329E-2</v>
      </c>
      <c r="T121" s="6">
        <f t="shared" si="115"/>
        <v>8.3333333333333329E-2</v>
      </c>
      <c r="U121" s="6">
        <f t="shared" si="115"/>
        <v>8.3333333333333329E-2</v>
      </c>
      <c r="V121" s="23">
        <f t="shared" si="110"/>
        <v>9.0966743140656184E-2</v>
      </c>
      <c r="X121" s="2" t="s">
        <v>13</v>
      </c>
      <c r="Y121" s="6">
        <f>B121*M128</f>
        <v>8.2315234489147543E-2</v>
      </c>
      <c r="Z121" s="6">
        <f t="shared" ref="Z121:AG121" si="116">C121*N128</f>
        <v>9.0966743140656184E-2</v>
      </c>
      <c r="AA121" s="6">
        <f t="shared" si="116"/>
        <v>9.0966743140656184E-2</v>
      </c>
      <c r="AB121" s="6">
        <f t="shared" si="116"/>
        <v>9.1300410140989843E-2</v>
      </c>
      <c r="AC121" s="6">
        <f t="shared" si="116"/>
        <v>0.11389443273501246</v>
      </c>
      <c r="AD121" s="6">
        <f t="shared" si="116"/>
        <v>0.11389443273501246</v>
      </c>
      <c r="AE121" s="6">
        <f t="shared" si="116"/>
        <v>8.2315234489147543E-2</v>
      </c>
      <c r="AF121" s="6">
        <f t="shared" si="116"/>
        <v>8.2315234489147543E-2</v>
      </c>
      <c r="AG121" s="6">
        <f t="shared" si="116"/>
        <v>8.2315234489147543E-2</v>
      </c>
      <c r="AH121" s="23">
        <f t="shared" si="112"/>
        <v>0.83028369984891737</v>
      </c>
      <c r="AI121" s="30">
        <f t="shared" si="113"/>
        <v>9.0966743140656184E-2</v>
      </c>
      <c r="AJ121" s="39">
        <f t="shared" si="114"/>
        <v>9.1273323764609398</v>
      </c>
      <c r="AL121" s="36" t="s">
        <v>50</v>
      </c>
      <c r="AM121" s="36">
        <f>AM120/1.45</f>
        <v>8.4656215657180813E-3</v>
      </c>
    </row>
    <row r="122" spans="1:39" x14ac:dyDescent="0.3">
      <c r="A122" s="2" t="s">
        <v>17</v>
      </c>
      <c r="B122" s="4">
        <v>0.33333333333333331</v>
      </c>
      <c r="C122" s="4">
        <v>0.5</v>
      </c>
      <c r="D122" s="4">
        <v>0.5</v>
      </c>
      <c r="E122" s="48">
        <v>1</v>
      </c>
      <c r="F122" s="4">
        <v>0.5</v>
      </c>
      <c r="G122" s="4">
        <v>0.5</v>
      </c>
      <c r="H122" s="4">
        <v>0.33333333333333331</v>
      </c>
      <c r="I122" s="4">
        <v>0.33333333333333331</v>
      </c>
      <c r="J122" s="4">
        <v>0.33333333333333331</v>
      </c>
      <c r="L122" s="2" t="s">
        <v>17</v>
      </c>
      <c r="M122" s="6">
        <f>B122/B128</f>
        <v>5.5555555555555552E-2</v>
      </c>
      <c r="N122" s="6">
        <f t="shared" ref="N122:U122" si="117">C122/C128</f>
        <v>4.3478260869565216E-2</v>
      </c>
      <c r="O122" s="6">
        <f t="shared" si="117"/>
        <v>4.3478260869565216E-2</v>
      </c>
      <c r="P122" s="6">
        <f t="shared" si="117"/>
        <v>4.7619047619047616E-2</v>
      </c>
      <c r="Q122" s="6">
        <f t="shared" si="117"/>
        <v>2.7027027027027029E-2</v>
      </c>
      <c r="R122" s="6">
        <f t="shared" si="117"/>
        <v>2.7027027027027029E-2</v>
      </c>
      <c r="S122" s="6">
        <f t="shared" si="117"/>
        <v>5.5555555555555552E-2</v>
      </c>
      <c r="T122" s="6">
        <f t="shared" si="117"/>
        <v>5.5555555555555552E-2</v>
      </c>
      <c r="U122" s="6">
        <f t="shared" si="117"/>
        <v>5.5555555555555552E-2</v>
      </c>
      <c r="V122" s="23">
        <f t="shared" si="110"/>
        <v>4.5650205070494922E-2</v>
      </c>
      <c r="X122" s="2" t="s">
        <v>17</v>
      </c>
      <c r="Y122" s="6">
        <f>B122*M128</f>
        <v>5.4876822992765029E-2</v>
      </c>
      <c r="Z122" s="6">
        <f t="shared" ref="Z122:AG122" si="118">C122*N128</f>
        <v>4.5483371570328092E-2</v>
      </c>
      <c r="AA122" s="6">
        <f t="shared" si="118"/>
        <v>4.5483371570328092E-2</v>
      </c>
      <c r="AB122" s="6">
        <f t="shared" si="118"/>
        <v>4.5650205070494922E-2</v>
      </c>
      <c r="AC122" s="6">
        <f t="shared" si="118"/>
        <v>2.8473608183753114E-2</v>
      </c>
      <c r="AD122" s="6">
        <f t="shared" si="118"/>
        <v>2.8473608183753114E-2</v>
      </c>
      <c r="AE122" s="6">
        <f t="shared" si="118"/>
        <v>5.4876822992765029E-2</v>
      </c>
      <c r="AF122" s="6">
        <f t="shared" si="118"/>
        <v>5.4876822992765029E-2</v>
      </c>
      <c r="AG122" s="6">
        <f t="shared" si="118"/>
        <v>5.4876822992765029E-2</v>
      </c>
      <c r="AH122" s="23">
        <f t="shared" si="112"/>
        <v>0.41307145654971744</v>
      </c>
      <c r="AI122" s="30">
        <f t="shared" si="113"/>
        <v>4.5650205070494922E-2</v>
      </c>
      <c r="AJ122" s="39">
        <f t="shared" si="114"/>
        <v>9.0486221455486469</v>
      </c>
    </row>
    <row r="123" spans="1:39" x14ac:dyDescent="0.3">
      <c r="A123" s="2" t="s">
        <v>21</v>
      </c>
      <c r="B123" s="4">
        <v>0.33333333333333331</v>
      </c>
      <c r="C123" s="4">
        <v>0.5</v>
      </c>
      <c r="D123" s="4">
        <v>0.5</v>
      </c>
      <c r="E123" s="4">
        <v>2</v>
      </c>
      <c r="F123" s="48">
        <v>1</v>
      </c>
      <c r="G123" s="4">
        <v>1</v>
      </c>
      <c r="H123" s="4">
        <v>0.33333333333333331</v>
      </c>
      <c r="I123" s="4">
        <v>0.33333333333333331</v>
      </c>
      <c r="J123" s="4">
        <v>0.33333333333333331</v>
      </c>
      <c r="L123" s="2" t="s">
        <v>21</v>
      </c>
      <c r="M123" s="6">
        <f>B123/B128</f>
        <v>5.5555555555555552E-2</v>
      </c>
      <c r="N123" s="6">
        <f t="shared" ref="N123:U123" si="119">C123/C128</f>
        <v>4.3478260869565216E-2</v>
      </c>
      <c r="O123" s="6">
        <f t="shared" si="119"/>
        <v>4.3478260869565216E-2</v>
      </c>
      <c r="P123" s="6">
        <f t="shared" si="119"/>
        <v>9.5238095238095233E-2</v>
      </c>
      <c r="Q123" s="6">
        <f t="shared" si="119"/>
        <v>5.4054054054054057E-2</v>
      </c>
      <c r="R123" s="6">
        <f t="shared" si="119"/>
        <v>5.4054054054054057E-2</v>
      </c>
      <c r="S123" s="6">
        <f t="shared" si="119"/>
        <v>5.5555555555555552E-2</v>
      </c>
      <c r="T123" s="6">
        <f t="shared" si="119"/>
        <v>5.5555555555555552E-2</v>
      </c>
      <c r="U123" s="6">
        <f t="shared" si="119"/>
        <v>5.5555555555555552E-2</v>
      </c>
      <c r="V123" s="23">
        <f t="shared" si="110"/>
        <v>5.6947216367506229E-2</v>
      </c>
      <c r="X123" s="2" t="s">
        <v>21</v>
      </c>
      <c r="Y123" s="6">
        <f>B123*M128</f>
        <v>5.4876822992765029E-2</v>
      </c>
      <c r="Z123" s="6">
        <f t="shared" ref="Z123:AG123" si="120">C123*N128</f>
        <v>4.5483371570328092E-2</v>
      </c>
      <c r="AA123" s="6">
        <f t="shared" si="120"/>
        <v>4.5483371570328092E-2</v>
      </c>
      <c r="AB123" s="6">
        <f t="shared" si="120"/>
        <v>9.1300410140989843E-2</v>
      </c>
      <c r="AC123" s="6">
        <f t="shared" si="120"/>
        <v>5.6947216367506229E-2</v>
      </c>
      <c r="AD123" s="6">
        <f t="shared" si="120"/>
        <v>5.6947216367506229E-2</v>
      </c>
      <c r="AE123" s="6">
        <f t="shared" si="120"/>
        <v>5.4876822992765029E-2</v>
      </c>
      <c r="AF123" s="6">
        <f t="shared" si="120"/>
        <v>5.4876822992765029E-2</v>
      </c>
      <c r="AG123" s="6">
        <f t="shared" si="120"/>
        <v>5.4876822992765029E-2</v>
      </c>
      <c r="AH123" s="23">
        <f t="shared" si="112"/>
        <v>0.51566887798771854</v>
      </c>
      <c r="AI123" s="30">
        <f t="shared" si="113"/>
        <v>5.6947216367506229E-2</v>
      </c>
      <c r="AJ123" s="39">
        <f t="shared" si="114"/>
        <v>9.0552078026057199</v>
      </c>
    </row>
    <row r="124" spans="1:39" x14ac:dyDescent="0.3">
      <c r="A124" s="2" t="s">
        <v>25</v>
      </c>
      <c r="B124" s="4">
        <v>0.33333333333333331</v>
      </c>
      <c r="C124" s="4">
        <v>0.5</v>
      </c>
      <c r="D124" s="4">
        <v>0.5</v>
      </c>
      <c r="E124" s="4">
        <v>2</v>
      </c>
      <c r="F124" s="4">
        <v>1</v>
      </c>
      <c r="G124" s="48">
        <v>1</v>
      </c>
      <c r="H124" s="4">
        <v>0.33333333333333331</v>
      </c>
      <c r="I124" s="4">
        <v>0.33333333333333331</v>
      </c>
      <c r="J124" s="4">
        <v>0.33333333333333331</v>
      </c>
      <c r="L124" s="2" t="s">
        <v>25</v>
      </c>
      <c r="M124" s="6">
        <f>B124/B128</f>
        <v>5.5555555555555552E-2</v>
      </c>
      <c r="N124" s="6">
        <f t="shared" ref="N124:U124" si="121">C124/C128</f>
        <v>4.3478260869565216E-2</v>
      </c>
      <c r="O124" s="6">
        <f t="shared" si="121"/>
        <v>4.3478260869565216E-2</v>
      </c>
      <c r="P124" s="6">
        <f t="shared" si="121"/>
        <v>9.5238095238095233E-2</v>
      </c>
      <c r="Q124" s="6">
        <f t="shared" si="121"/>
        <v>5.4054054054054057E-2</v>
      </c>
      <c r="R124" s="6">
        <f t="shared" si="121"/>
        <v>5.4054054054054057E-2</v>
      </c>
      <c r="S124" s="6">
        <f t="shared" si="121"/>
        <v>5.5555555555555552E-2</v>
      </c>
      <c r="T124" s="6">
        <f t="shared" si="121"/>
        <v>5.5555555555555552E-2</v>
      </c>
      <c r="U124" s="6">
        <f t="shared" si="121"/>
        <v>5.5555555555555552E-2</v>
      </c>
      <c r="V124" s="23">
        <f t="shared" si="110"/>
        <v>5.6947216367506229E-2</v>
      </c>
      <c r="X124" s="2" t="s">
        <v>25</v>
      </c>
      <c r="Y124" s="6">
        <f>B124*M128</f>
        <v>5.4876822992765029E-2</v>
      </c>
      <c r="Z124" s="6">
        <f t="shared" ref="Z124:AG124" si="122">C124*N128</f>
        <v>4.5483371570328092E-2</v>
      </c>
      <c r="AA124" s="6">
        <f t="shared" si="122"/>
        <v>4.5483371570328092E-2</v>
      </c>
      <c r="AB124" s="6">
        <f t="shared" si="122"/>
        <v>9.1300410140989843E-2</v>
      </c>
      <c r="AC124" s="6">
        <f t="shared" si="122"/>
        <v>5.6947216367506229E-2</v>
      </c>
      <c r="AD124" s="6">
        <f t="shared" si="122"/>
        <v>5.6947216367506229E-2</v>
      </c>
      <c r="AE124" s="6">
        <f t="shared" si="122"/>
        <v>5.4876822992765029E-2</v>
      </c>
      <c r="AF124" s="6">
        <f t="shared" si="122"/>
        <v>5.4876822992765029E-2</v>
      </c>
      <c r="AG124" s="6">
        <f t="shared" si="122"/>
        <v>5.4876822992765029E-2</v>
      </c>
      <c r="AH124" s="23">
        <f t="shared" si="112"/>
        <v>0.51566887798771854</v>
      </c>
      <c r="AI124" s="30">
        <f t="shared" si="113"/>
        <v>5.6947216367506229E-2</v>
      </c>
      <c r="AJ124" s="39">
        <f t="shared" si="114"/>
        <v>9.0552078026057199</v>
      </c>
    </row>
    <row r="125" spans="1:39" x14ac:dyDescent="0.3">
      <c r="A125" s="2" t="s">
        <v>28</v>
      </c>
      <c r="B125" s="4">
        <v>1</v>
      </c>
      <c r="C125" s="4">
        <v>2</v>
      </c>
      <c r="D125" s="4">
        <v>2</v>
      </c>
      <c r="E125" s="4">
        <v>3</v>
      </c>
      <c r="F125" s="4">
        <v>3</v>
      </c>
      <c r="G125" s="4">
        <v>3</v>
      </c>
      <c r="H125" s="48">
        <v>1</v>
      </c>
      <c r="I125" s="4">
        <v>1</v>
      </c>
      <c r="J125" s="4">
        <v>1</v>
      </c>
      <c r="L125" s="2" t="s">
        <v>28</v>
      </c>
      <c r="M125" s="6">
        <f>B125/B128</f>
        <v>0.16666666666666666</v>
      </c>
      <c r="N125" s="6">
        <f t="shared" ref="N125:U125" si="123">C125/C128</f>
        <v>0.17391304347826086</v>
      </c>
      <c r="O125" s="6">
        <f t="shared" si="123"/>
        <v>0.17391304347826086</v>
      </c>
      <c r="P125" s="6">
        <f t="shared" si="123"/>
        <v>0.14285714285714285</v>
      </c>
      <c r="Q125" s="6">
        <f t="shared" si="123"/>
        <v>0.16216216216216217</v>
      </c>
      <c r="R125" s="6">
        <f t="shared" si="123"/>
        <v>0.16216216216216217</v>
      </c>
      <c r="S125" s="6">
        <f t="shared" si="123"/>
        <v>0.16666666666666666</v>
      </c>
      <c r="T125" s="6">
        <f t="shared" si="123"/>
        <v>0.16666666666666666</v>
      </c>
      <c r="U125" s="6">
        <f t="shared" si="123"/>
        <v>0.16666666666666666</v>
      </c>
      <c r="V125" s="23">
        <f t="shared" si="110"/>
        <v>0.16463046897829509</v>
      </c>
      <c r="X125" s="2" t="s">
        <v>28</v>
      </c>
      <c r="Y125" s="6">
        <f>B125*M128</f>
        <v>0.16463046897829509</v>
      </c>
      <c r="Z125" s="6">
        <f t="shared" ref="Z125:AG125" si="124">C125*N128</f>
        <v>0.18193348628131237</v>
      </c>
      <c r="AA125" s="6">
        <f t="shared" si="124"/>
        <v>0.18193348628131237</v>
      </c>
      <c r="AB125" s="6">
        <f t="shared" si="124"/>
        <v>0.13695061521148477</v>
      </c>
      <c r="AC125" s="6">
        <f t="shared" si="124"/>
        <v>0.1708416491025187</v>
      </c>
      <c r="AD125" s="6">
        <f t="shared" si="124"/>
        <v>0.1708416491025187</v>
      </c>
      <c r="AE125" s="6">
        <f t="shared" si="124"/>
        <v>0.16463046897829509</v>
      </c>
      <c r="AF125" s="6">
        <f t="shared" si="124"/>
        <v>0.16463046897829509</v>
      </c>
      <c r="AG125" s="6">
        <f t="shared" si="124"/>
        <v>0.16463046897829509</v>
      </c>
      <c r="AH125" s="23">
        <f t="shared" si="112"/>
        <v>1.5010227618923273</v>
      </c>
      <c r="AI125" s="30">
        <f t="shared" si="113"/>
        <v>0.16463046897829509</v>
      </c>
      <c r="AJ125" s="39">
        <f t="shared" si="114"/>
        <v>9.1175270969447482</v>
      </c>
    </row>
    <row r="126" spans="1:39" x14ac:dyDescent="0.3">
      <c r="A126" s="2" t="s">
        <v>31</v>
      </c>
      <c r="B126" s="4">
        <v>1</v>
      </c>
      <c r="C126" s="4">
        <v>2</v>
      </c>
      <c r="D126" s="4">
        <v>2</v>
      </c>
      <c r="E126" s="4">
        <v>3</v>
      </c>
      <c r="F126" s="4">
        <v>3</v>
      </c>
      <c r="G126" s="4">
        <v>3</v>
      </c>
      <c r="H126" s="4">
        <v>1</v>
      </c>
      <c r="I126" s="48">
        <v>1</v>
      </c>
      <c r="J126" s="4">
        <v>1</v>
      </c>
      <c r="L126" s="2" t="s">
        <v>31</v>
      </c>
      <c r="M126" s="6">
        <f>B126/B128</f>
        <v>0.16666666666666666</v>
      </c>
      <c r="N126" s="6">
        <f t="shared" ref="N126:U126" si="125">C126/C128</f>
        <v>0.17391304347826086</v>
      </c>
      <c r="O126" s="6">
        <f t="shared" si="125"/>
        <v>0.17391304347826086</v>
      </c>
      <c r="P126" s="6">
        <f t="shared" si="125"/>
        <v>0.14285714285714285</v>
      </c>
      <c r="Q126" s="6">
        <f t="shared" si="125"/>
        <v>0.16216216216216217</v>
      </c>
      <c r="R126" s="6">
        <f t="shared" si="125"/>
        <v>0.16216216216216217</v>
      </c>
      <c r="S126" s="6">
        <f t="shared" si="125"/>
        <v>0.16666666666666666</v>
      </c>
      <c r="T126" s="6">
        <f t="shared" si="125"/>
        <v>0.16666666666666666</v>
      </c>
      <c r="U126" s="6">
        <f t="shared" si="125"/>
        <v>0.16666666666666666</v>
      </c>
      <c r="V126" s="23">
        <f t="shared" si="110"/>
        <v>0.16463046897829509</v>
      </c>
      <c r="X126" s="2" t="s">
        <v>31</v>
      </c>
      <c r="Y126" s="6">
        <f>B126*M128</f>
        <v>0.16463046897829509</v>
      </c>
      <c r="Z126" s="6">
        <f t="shared" ref="Z126:AG126" si="126">C126*N128</f>
        <v>0.18193348628131237</v>
      </c>
      <c r="AA126" s="6">
        <f t="shared" si="126"/>
        <v>0.18193348628131237</v>
      </c>
      <c r="AB126" s="6">
        <f t="shared" si="126"/>
        <v>0.13695061521148477</v>
      </c>
      <c r="AC126" s="6">
        <f t="shared" si="126"/>
        <v>0.1708416491025187</v>
      </c>
      <c r="AD126" s="6">
        <f t="shared" si="126"/>
        <v>0.1708416491025187</v>
      </c>
      <c r="AE126" s="6">
        <f t="shared" si="126"/>
        <v>0.16463046897829509</v>
      </c>
      <c r="AF126" s="6">
        <f t="shared" si="126"/>
        <v>0.16463046897829509</v>
      </c>
      <c r="AG126" s="6">
        <f t="shared" si="126"/>
        <v>0.16463046897829509</v>
      </c>
      <c r="AH126" s="23">
        <f t="shared" si="112"/>
        <v>1.5010227618923273</v>
      </c>
      <c r="AI126" s="30">
        <f t="shared" si="113"/>
        <v>0.16463046897829509</v>
      </c>
      <c r="AJ126" s="39">
        <f t="shared" si="114"/>
        <v>9.1175270969447482</v>
      </c>
    </row>
    <row r="127" spans="1:39" x14ac:dyDescent="0.3">
      <c r="A127" s="2" t="s">
        <v>35</v>
      </c>
      <c r="B127" s="4">
        <v>1</v>
      </c>
      <c r="C127" s="4">
        <v>2</v>
      </c>
      <c r="D127" s="4">
        <v>2</v>
      </c>
      <c r="E127" s="4">
        <v>3</v>
      </c>
      <c r="F127" s="4">
        <v>3</v>
      </c>
      <c r="G127" s="4">
        <v>3</v>
      </c>
      <c r="H127" s="4">
        <v>1</v>
      </c>
      <c r="I127" s="4">
        <v>1</v>
      </c>
      <c r="J127" s="48">
        <v>1</v>
      </c>
      <c r="L127" s="2" t="s">
        <v>35</v>
      </c>
      <c r="M127" s="6">
        <f>B127/B128</f>
        <v>0.16666666666666666</v>
      </c>
      <c r="N127" s="6">
        <f t="shared" ref="N127:U127" si="127">C127/C128</f>
        <v>0.17391304347826086</v>
      </c>
      <c r="O127" s="6">
        <f t="shared" si="127"/>
        <v>0.17391304347826086</v>
      </c>
      <c r="P127" s="6">
        <f t="shared" si="127"/>
        <v>0.14285714285714285</v>
      </c>
      <c r="Q127" s="6">
        <f t="shared" si="127"/>
        <v>0.16216216216216217</v>
      </c>
      <c r="R127" s="6">
        <f t="shared" si="127"/>
        <v>0.16216216216216217</v>
      </c>
      <c r="S127" s="6">
        <f t="shared" si="127"/>
        <v>0.16666666666666666</v>
      </c>
      <c r="T127" s="6">
        <f t="shared" si="127"/>
        <v>0.16666666666666666</v>
      </c>
      <c r="U127" s="6">
        <f t="shared" si="127"/>
        <v>0.16666666666666666</v>
      </c>
      <c r="V127" s="23">
        <f t="shared" si="110"/>
        <v>0.16463046897829509</v>
      </c>
      <c r="X127" s="2" t="s">
        <v>35</v>
      </c>
      <c r="Y127" s="6">
        <f>B127*M128</f>
        <v>0.16463046897829509</v>
      </c>
      <c r="Z127" s="6">
        <f t="shared" ref="Z127:AG127" si="128">C127*N128</f>
        <v>0.18193348628131237</v>
      </c>
      <c r="AA127" s="6">
        <f t="shared" si="128"/>
        <v>0.18193348628131237</v>
      </c>
      <c r="AB127" s="6">
        <f t="shared" si="128"/>
        <v>0.13695061521148477</v>
      </c>
      <c r="AC127" s="6">
        <f t="shared" si="128"/>
        <v>0.1708416491025187</v>
      </c>
      <c r="AD127" s="6">
        <f t="shared" si="128"/>
        <v>0.1708416491025187</v>
      </c>
      <c r="AE127" s="6">
        <f t="shared" si="128"/>
        <v>0.16463046897829509</v>
      </c>
      <c r="AF127" s="6">
        <f t="shared" si="128"/>
        <v>0.16463046897829509</v>
      </c>
      <c r="AG127" s="6">
        <f t="shared" si="128"/>
        <v>0.16463046897829509</v>
      </c>
      <c r="AH127" s="23">
        <f t="shared" si="112"/>
        <v>1.5010227618923273</v>
      </c>
      <c r="AI127" s="30">
        <f t="shared" si="113"/>
        <v>0.16463046897829509</v>
      </c>
      <c r="AJ127" s="39">
        <f t="shared" si="114"/>
        <v>9.1175270969447482</v>
      </c>
    </row>
    <row r="128" spans="1:39" x14ac:dyDescent="0.3">
      <c r="A128" s="24" t="s">
        <v>41</v>
      </c>
      <c r="B128" s="25">
        <f>SUM(B119:B127)</f>
        <v>6</v>
      </c>
      <c r="C128" s="25">
        <f t="shared" ref="C128:J128" si="129">SUM(C119:C127)</f>
        <v>11.5</v>
      </c>
      <c r="D128" s="25">
        <f t="shared" si="129"/>
        <v>11.5</v>
      </c>
      <c r="E128" s="25">
        <f t="shared" si="129"/>
        <v>21</v>
      </c>
      <c r="F128" s="25">
        <f t="shared" si="129"/>
        <v>18.5</v>
      </c>
      <c r="G128" s="25">
        <f t="shared" si="129"/>
        <v>18.5</v>
      </c>
      <c r="H128" s="25">
        <f t="shared" si="129"/>
        <v>6</v>
      </c>
      <c r="I128" s="25">
        <f t="shared" si="129"/>
        <v>6</v>
      </c>
      <c r="J128" s="25">
        <f t="shared" si="129"/>
        <v>6</v>
      </c>
      <c r="L128" s="27" t="s">
        <v>47</v>
      </c>
      <c r="M128" s="28">
        <f>V119</f>
        <v>0.16463046897829509</v>
      </c>
      <c r="N128" s="28">
        <f>V120</f>
        <v>9.0966743140656184E-2</v>
      </c>
      <c r="O128" s="28">
        <f>V121</f>
        <v>9.0966743140656184E-2</v>
      </c>
      <c r="P128" s="28">
        <f>V122</f>
        <v>4.5650205070494922E-2</v>
      </c>
      <c r="Q128" s="28">
        <f>V123</f>
        <v>5.6947216367506229E-2</v>
      </c>
      <c r="R128" s="28">
        <f>V124</f>
        <v>5.6947216367506229E-2</v>
      </c>
      <c r="S128" s="28">
        <f>V125</f>
        <v>0.16463046897829509</v>
      </c>
      <c r="T128" s="28">
        <f>V126</f>
        <v>0.16463046897829509</v>
      </c>
      <c r="U128" s="28">
        <f>V127</f>
        <v>0.16463046897829509</v>
      </c>
    </row>
    <row r="131" spans="1:23" x14ac:dyDescent="0.3">
      <c r="A131" s="21" t="s">
        <v>2</v>
      </c>
      <c r="B131" s="2" t="s">
        <v>6</v>
      </c>
      <c r="C131" s="2" t="s">
        <v>10</v>
      </c>
      <c r="D131" s="2" t="s">
        <v>13</v>
      </c>
      <c r="E131" s="2" t="s">
        <v>17</v>
      </c>
      <c r="F131" s="2" t="s">
        <v>21</v>
      </c>
      <c r="G131" s="2" t="s">
        <v>25</v>
      </c>
      <c r="H131" s="2" t="s">
        <v>28</v>
      </c>
      <c r="I131" s="2" t="s">
        <v>31</v>
      </c>
      <c r="J131" s="2" t="s">
        <v>35</v>
      </c>
      <c r="K131" s="18" t="s">
        <v>47</v>
      </c>
      <c r="M131" s="21" t="s">
        <v>3</v>
      </c>
      <c r="N131" s="2" t="s">
        <v>6</v>
      </c>
      <c r="O131" s="2" t="s">
        <v>10</v>
      </c>
      <c r="P131" s="2" t="s">
        <v>13</v>
      </c>
      <c r="Q131" s="2" t="s">
        <v>17</v>
      </c>
      <c r="R131" s="2" t="s">
        <v>21</v>
      </c>
      <c r="S131" s="2" t="s">
        <v>25</v>
      </c>
      <c r="T131" s="2" t="s">
        <v>28</v>
      </c>
      <c r="U131" s="2" t="s">
        <v>31</v>
      </c>
      <c r="V131" s="2" t="s">
        <v>35</v>
      </c>
      <c r="W131" s="26" t="s">
        <v>47</v>
      </c>
    </row>
    <row r="132" spans="1:23" x14ac:dyDescent="0.3">
      <c r="A132" s="2" t="s">
        <v>6</v>
      </c>
      <c r="B132" s="6">
        <f>M64</f>
        <v>0.24291497975708498</v>
      </c>
      <c r="C132" s="6">
        <f t="shared" ref="C132:K132" si="130">N64</f>
        <v>0.38297872340425532</v>
      </c>
      <c r="D132" s="6">
        <f t="shared" si="130"/>
        <v>0.2857142857142857</v>
      </c>
      <c r="E132" s="6">
        <f t="shared" si="130"/>
        <v>0.24590163934426226</v>
      </c>
      <c r="F132" s="6">
        <f t="shared" si="130"/>
        <v>0.1875</v>
      </c>
      <c r="G132" s="6">
        <f t="shared" si="130"/>
        <v>0.21621621621621623</v>
      </c>
      <c r="H132" s="6">
        <f t="shared" si="130"/>
        <v>0.16666666666666666</v>
      </c>
      <c r="I132" s="6">
        <f t="shared" si="130"/>
        <v>0.20202020202020199</v>
      </c>
      <c r="J132" s="6">
        <f t="shared" si="130"/>
        <v>0.23076923076923078</v>
      </c>
      <c r="K132" s="12">
        <f t="shared" si="130"/>
        <v>0.2400757715435782</v>
      </c>
      <c r="M132" s="2" t="s">
        <v>6</v>
      </c>
      <c r="N132" s="6">
        <f>M78</f>
        <v>0.04</v>
      </c>
      <c r="O132" s="6">
        <f t="shared" ref="O132:W132" si="131">N78</f>
        <v>1.6393442622950821E-2</v>
      </c>
      <c r="P132" s="6">
        <f t="shared" si="131"/>
        <v>1.5957446808510641E-2</v>
      </c>
      <c r="Q132" s="6">
        <f t="shared" si="131"/>
        <v>4.1095890410958909E-2</v>
      </c>
      <c r="R132" s="6">
        <f t="shared" si="131"/>
        <v>3.2786885245901641E-2</v>
      </c>
      <c r="S132" s="6">
        <f t="shared" si="131"/>
        <v>3.8461538461538464E-2</v>
      </c>
      <c r="T132" s="6">
        <f t="shared" si="131"/>
        <v>4.6511627906976744E-2</v>
      </c>
      <c r="U132" s="6">
        <f t="shared" si="131"/>
        <v>8.3333333333333329E-2</v>
      </c>
      <c r="V132" s="6">
        <f t="shared" si="131"/>
        <v>4.6511627906976744E-2</v>
      </c>
      <c r="W132" s="23">
        <f t="shared" si="131"/>
        <v>4.0116865855238583E-2</v>
      </c>
    </row>
    <row r="133" spans="1:23" x14ac:dyDescent="0.3">
      <c r="A133" s="2" t="s">
        <v>10</v>
      </c>
      <c r="B133" s="6">
        <f t="shared" ref="B133:B140" si="132">M65</f>
        <v>8.0971659919028327E-2</v>
      </c>
      <c r="C133" s="6">
        <f t="shared" ref="C133:C140" si="133">N65</f>
        <v>0.12765957446808512</v>
      </c>
      <c r="D133" s="6">
        <f t="shared" ref="D133:D140" si="134">O65</f>
        <v>0.14285714285714285</v>
      </c>
      <c r="E133" s="6">
        <f t="shared" ref="E133:E140" si="135">P65</f>
        <v>0.14754098360655735</v>
      </c>
      <c r="F133" s="6">
        <f t="shared" ref="F133:F140" si="136">Q65</f>
        <v>0.125</v>
      </c>
      <c r="G133" s="6">
        <f t="shared" ref="G133:G140" si="137">R65</f>
        <v>0.10810810810810811</v>
      </c>
      <c r="H133" s="6">
        <f t="shared" ref="H133:H140" si="138">S65</f>
        <v>0.125</v>
      </c>
      <c r="I133" s="6">
        <f t="shared" ref="I133:I140" si="139">T65</f>
        <v>0.20202020202020199</v>
      </c>
      <c r="J133" s="6">
        <f t="shared" ref="J133:J140" si="140">U65</f>
        <v>0.1730769230769231</v>
      </c>
      <c r="K133" s="12">
        <f t="shared" ref="K133:K140" si="141">V65</f>
        <v>0.13691495489511632</v>
      </c>
      <c r="M133" s="2" t="s">
        <v>10</v>
      </c>
      <c r="N133" s="6">
        <f t="shared" ref="N133:W140" si="142">M79</f>
        <v>0.12</v>
      </c>
      <c r="O133" s="6">
        <f t="shared" si="142"/>
        <v>4.9180327868852465E-2</v>
      </c>
      <c r="P133" s="6">
        <f t="shared" si="142"/>
        <v>2.6595744680851064E-2</v>
      </c>
      <c r="Q133" s="6">
        <f t="shared" si="142"/>
        <v>4.1095890410958909E-2</v>
      </c>
      <c r="R133" s="6">
        <f t="shared" si="142"/>
        <v>3.2786885245901641E-2</v>
      </c>
      <c r="S133" s="6">
        <f t="shared" si="142"/>
        <v>3.8461538461538464E-2</v>
      </c>
      <c r="T133" s="6">
        <f t="shared" si="142"/>
        <v>4.6511627906976744E-2</v>
      </c>
      <c r="U133" s="6">
        <f t="shared" si="142"/>
        <v>8.3333333333333329E-2</v>
      </c>
      <c r="V133" s="6">
        <f t="shared" si="142"/>
        <v>4.6511627906976744E-2</v>
      </c>
      <c r="W133" s="23">
        <f t="shared" si="142"/>
        <v>5.3830775090598811E-2</v>
      </c>
    </row>
    <row r="134" spans="1:23" x14ac:dyDescent="0.3">
      <c r="A134" s="2" t="s">
        <v>13</v>
      </c>
      <c r="B134" s="6">
        <f t="shared" si="132"/>
        <v>6.0728744939271245E-2</v>
      </c>
      <c r="C134" s="6">
        <f t="shared" si="133"/>
        <v>6.3829787234042562E-2</v>
      </c>
      <c r="D134" s="6">
        <f t="shared" si="134"/>
        <v>7.1428571428571425E-2</v>
      </c>
      <c r="E134" s="6">
        <f t="shared" si="135"/>
        <v>9.8360655737704902E-2</v>
      </c>
      <c r="F134" s="6">
        <f t="shared" si="136"/>
        <v>0.125</v>
      </c>
      <c r="G134" s="6">
        <f t="shared" si="137"/>
        <v>0.10810810810810811</v>
      </c>
      <c r="H134" s="6">
        <f t="shared" si="138"/>
        <v>8.3333333333333329E-2</v>
      </c>
      <c r="I134" s="6">
        <f t="shared" si="139"/>
        <v>6.7340067340067325E-2</v>
      </c>
      <c r="J134" s="6">
        <f t="shared" si="140"/>
        <v>5.7692307692307696E-2</v>
      </c>
      <c r="K134" s="12">
        <f t="shared" si="141"/>
        <v>8.1757952868156292E-2</v>
      </c>
      <c r="M134" s="2" t="s">
        <v>13</v>
      </c>
      <c r="N134" s="6">
        <f t="shared" si="142"/>
        <v>0.2</v>
      </c>
      <c r="O134" s="6">
        <f t="shared" si="142"/>
        <v>0.14754098360655737</v>
      </c>
      <c r="P134" s="6">
        <f t="shared" si="142"/>
        <v>7.9787234042553196E-2</v>
      </c>
      <c r="Q134" s="6">
        <f t="shared" si="142"/>
        <v>5.4794520547945202E-2</v>
      </c>
      <c r="R134" s="6">
        <f t="shared" si="142"/>
        <v>4.9180327868852465E-2</v>
      </c>
      <c r="S134" s="6">
        <f t="shared" si="142"/>
        <v>5.7692307692307696E-2</v>
      </c>
      <c r="T134" s="6">
        <f t="shared" si="142"/>
        <v>6.9767441860465115E-2</v>
      </c>
      <c r="U134" s="6">
        <f t="shared" si="142"/>
        <v>0.1111111111111111</v>
      </c>
      <c r="V134" s="6">
        <f t="shared" si="142"/>
        <v>6.9767441860465115E-2</v>
      </c>
      <c r="W134" s="23">
        <f t="shared" si="142"/>
        <v>9.3293485398917492E-2</v>
      </c>
    </row>
    <row r="135" spans="1:23" x14ac:dyDescent="0.3">
      <c r="A135" s="2" t="s">
        <v>17</v>
      </c>
      <c r="B135" s="6">
        <f t="shared" si="132"/>
        <v>4.8582995951417005E-2</v>
      </c>
      <c r="C135" s="6">
        <f t="shared" si="133"/>
        <v>4.2553191489361701E-2</v>
      </c>
      <c r="D135" s="6">
        <f t="shared" si="134"/>
        <v>3.5714285714285712E-2</v>
      </c>
      <c r="E135" s="6">
        <f t="shared" si="135"/>
        <v>4.9180327868852451E-2</v>
      </c>
      <c r="F135" s="6">
        <f t="shared" si="136"/>
        <v>0.125</v>
      </c>
      <c r="G135" s="6">
        <f t="shared" si="137"/>
        <v>0.10810810810810811</v>
      </c>
      <c r="H135" s="6">
        <f t="shared" si="138"/>
        <v>0.125</v>
      </c>
      <c r="I135" s="6">
        <f t="shared" si="139"/>
        <v>4.0404040404040401E-2</v>
      </c>
      <c r="J135" s="6">
        <f t="shared" si="140"/>
        <v>3.8461538461538464E-2</v>
      </c>
      <c r="K135" s="12">
        <f t="shared" si="141"/>
        <v>6.8111609777511545E-2</v>
      </c>
      <c r="M135" s="2" t="s">
        <v>17</v>
      </c>
      <c r="N135" s="6">
        <f t="shared" si="142"/>
        <v>0.08</v>
      </c>
      <c r="O135" s="6">
        <f t="shared" si="142"/>
        <v>9.836065573770493E-2</v>
      </c>
      <c r="P135" s="6">
        <f t="shared" si="142"/>
        <v>0.11968085106382979</v>
      </c>
      <c r="Q135" s="6">
        <f t="shared" si="142"/>
        <v>8.2191780821917818E-2</v>
      </c>
      <c r="R135" s="6">
        <f t="shared" si="142"/>
        <v>4.9180327868852465E-2</v>
      </c>
      <c r="S135" s="6">
        <f t="shared" si="142"/>
        <v>5.7692307692307696E-2</v>
      </c>
      <c r="T135" s="6">
        <f t="shared" si="142"/>
        <v>6.9767441860465115E-2</v>
      </c>
      <c r="U135" s="6">
        <f t="shared" si="142"/>
        <v>0.1111111111111111</v>
      </c>
      <c r="V135" s="6">
        <f t="shared" si="142"/>
        <v>6.9767441860465115E-2</v>
      </c>
      <c r="W135" s="23">
        <f t="shared" si="142"/>
        <v>8.197243533518378E-2</v>
      </c>
    </row>
    <row r="136" spans="1:23" x14ac:dyDescent="0.3">
      <c r="A136" s="2" t="s">
        <v>21</v>
      </c>
      <c r="B136" s="6">
        <f t="shared" si="132"/>
        <v>8.0971659919028327E-2</v>
      </c>
      <c r="C136" s="6">
        <f t="shared" si="133"/>
        <v>6.3829787234042562E-2</v>
      </c>
      <c r="D136" s="6">
        <f t="shared" si="134"/>
        <v>3.5714285714285712E-2</v>
      </c>
      <c r="E136" s="6">
        <f t="shared" si="135"/>
        <v>2.4590163934426226E-2</v>
      </c>
      <c r="F136" s="6">
        <f t="shared" si="136"/>
        <v>6.25E-2</v>
      </c>
      <c r="G136" s="6">
        <f t="shared" si="137"/>
        <v>0.10810810810810811</v>
      </c>
      <c r="H136" s="6">
        <f t="shared" si="138"/>
        <v>8.3333333333333329E-2</v>
      </c>
      <c r="I136" s="6">
        <f t="shared" si="139"/>
        <v>6.7340067340067325E-2</v>
      </c>
      <c r="J136" s="6">
        <f t="shared" si="140"/>
        <v>5.7692307692307696E-2</v>
      </c>
      <c r="K136" s="12">
        <f t="shared" si="141"/>
        <v>6.489774591951103E-2</v>
      </c>
      <c r="M136" s="2" t="s">
        <v>21</v>
      </c>
      <c r="N136" s="6">
        <f t="shared" si="142"/>
        <v>0.12</v>
      </c>
      <c r="O136" s="6">
        <f t="shared" si="142"/>
        <v>0.14754098360655737</v>
      </c>
      <c r="P136" s="6">
        <f t="shared" si="142"/>
        <v>0.15957446808510639</v>
      </c>
      <c r="Q136" s="6">
        <f t="shared" si="142"/>
        <v>0.16438356164383564</v>
      </c>
      <c r="R136" s="6">
        <f t="shared" si="142"/>
        <v>9.836065573770493E-2</v>
      </c>
      <c r="S136" s="6">
        <f t="shared" si="142"/>
        <v>5.7692307692307696E-2</v>
      </c>
      <c r="T136" s="6">
        <f t="shared" si="142"/>
        <v>6.9767441860465115E-2</v>
      </c>
      <c r="U136" s="6">
        <f t="shared" si="142"/>
        <v>0.1111111111111111</v>
      </c>
      <c r="V136" s="6">
        <f t="shared" si="142"/>
        <v>6.9767441860465115E-2</v>
      </c>
      <c r="W136" s="23">
        <f t="shared" si="142"/>
        <v>0.11091088573306149</v>
      </c>
    </row>
    <row r="137" spans="1:23" x14ac:dyDescent="0.3">
      <c r="A137" s="2" t="s">
        <v>25</v>
      </c>
      <c r="B137" s="6">
        <f t="shared" si="132"/>
        <v>6.0728744939271245E-2</v>
      </c>
      <c r="C137" s="6">
        <f t="shared" si="133"/>
        <v>6.3829787234042562E-2</v>
      </c>
      <c r="D137" s="6">
        <f t="shared" si="134"/>
        <v>3.5714285714285712E-2</v>
      </c>
      <c r="E137" s="6">
        <f t="shared" si="135"/>
        <v>2.4590163934426226E-2</v>
      </c>
      <c r="F137" s="6">
        <f t="shared" si="136"/>
        <v>3.125E-2</v>
      </c>
      <c r="G137" s="6">
        <f t="shared" si="137"/>
        <v>5.4054054054054057E-2</v>
      </c>
      <c r="H137" s="6">
        <f t="shared" si="138"/>
        <v>8.3333333333333329E-2</v>
      </c>
      <c r="I137" s="6">
        <f t="shared" si="139"/>
        <v>6.7340067340067325E-2</v>
      </c>
      <c r="J137" s="6">
        <f t="shared" si="140"/>
        <v>5.7692307692307696E-2</v>
      </c>
      <c r="K137" s="12">
        <f t="shared" si="141"/>
        <v>5.3170304915754238E-2</v>
      </c>
      <c r="M137" s="2" t="s">
        <v>25</v>
      </c>
      <c r="N137" s="6">
        <f t="shared" si="142"/>
        <v>0.12</v>
      </c>
      <c r="O137" s="6">
        <f t="shared" si="142"/>
        <v>0.14754098360655737</v>
      </c>
      <c r="P137" s="6">
        <f t="shared" si="142"/>
        <v>0.15957446808510639</v>
      </c>
      <c r="Q137" s="6">
        <f t="shared" si="142"/>
        <v>0.16438356164383564</v>
      </c>
      <c r="R137" s="6">
        <f t="shared" si="142"/>
        <v>0.19672131147540986</v>
      </c>
      <c r="S137" s="6">
        <f t="shared" si="142"/>
        <v>0.11538461538461539</v>
      </c>
      <c r="T137" s="6">
        <f t="shared" si="142"/>
        <v>6.9767441860465115E-2</v>
      </c>
      <c r="U137" s="6">
        <f t="shared" si="142"/>
        <v>0.1111111111111111</v>
      </c>
      <c r="V137" s="6">
        <f t="shared" si="142"/>
        <v>6.9767441860465115E-2</v>
      </c>
      <c r="W137" s="23">
        <f t="shared" si="142"/>
        <v>0.12825010389195177</v>
      </c>
    </row>
    <row r="138" spans="1:23" x14ac:dyDescent="0.3">
      <c r="A138" s="2" t="s">
        <v>28</v>
      </c>
      <c r="B138" s="6">
        <f t="shared" si="132"/>
        <v>6.0728744939271245E-2</v>
      </c>
      <c r="C138" s="6">
        <f t="shared" si="133"/>
        <v>4.2553191489361701E-2</v>
      </c>
      <c r="D138" s="6">
        <f t="shared" si="134"/>
        <v>3.5714285714285712E-2</v>
      </c>
      <c r="E138" s="6">
        <f t="shared" si="135"/>
        <v>1.6393442622950817E-2</v>
      </c>
      <c r="F138" s="6">
        <f t="shared" si="136"/>
        <v>3.125E-2</v>
      </c>
      <c r="G138" s="6">
        <f t="shared" si="137"/>
        <v>2.7027027027027029E-2</v>
      </c>
      <c r="H138" s="6">
        <f t="shared" si="138"/>
        <v>4.1666666666666664E-2</v>
      </c>
      <c r="I138" s="6">
        <f t="shared" si="139"/>
        <v>5.0505050505050497E-2</v>
      </c>
      <c r="J138" s="6">
        <f t="shared" si="140"/>
        <v>3.8461538461538464E-2</v>
      </c>
      <c r="K138" s="12">
        <f t="shared" si="141"/>
        <v>3.8255549714016901E-2</v>
      </c>
      <c r="M138" s="2" t="s">
        <v>28</v>
      </c>
      <c r="N138" s="6">
        <f t="shared" si="142"/>
        <v>0.12</v>
      </c>
      <c r="O138" s="6">
        <f t="shared" si="142"/>
        <v>0.14754098360655737</v>
      </c>
      <c r="P138" s="6">
        <f t="shared" si="142"/>
        <v>0.15957446808510639</v>
      </c>
      <c r="Q138" s="6">
        <f t="shared" si="142"/>
        <v>0.16438356164383564</v>
      </c>
      <c r="R138" s="6">
        <f t="shared" si="142"/>
        <v>0.19672131147540986</v>
      </c>
      <c r="S138" s="6">
        <f t="shared" si="142"/>
        <v>0.23076923076923078</v>
      </c>
      <c r="T138" s="6">
        <f t="shared" si="142"/>
        <v>0.13953488372093023</v>
      </c>
      <c r="U138" s="6">
        <f t="shared" si="142"/>
        <v>0.1111111111111111</v>
      </c>
      <c r="V138" s="6">
        <f t="shared" si="142"/>
        <v>6.9767441860465115E-2</v>
      </c>
      <c r="W138" s="23">
        <f t="shared" si="142"/>
        <v>0.14882255469696071</v>
      </c>
    </row>
    <row r="139" spans="1:23" x14ac:dyDescent="0.3">
      <c r="A139" s="2" t="s">
        <v>31</v>
      </c>
      <c r="B139" s="6">
        <f t="shared" si="132"/>
        <v>0.24291497975708498</v>
      </c>
      <c r="C139" s="6">
        <f t="shared" si="133"/>
        <v>0.12765957446808512</v>
      </c>
      <c r="D139" s="6">
        <f t="shared" si="134"/>
        <v>0.21428571428571427</v>
      </c>
      <c r="E139" s="6">
        <f t="shared" si="135"/>
        <v>0.24590163934426226</v>
      </c>
      <c r="F139" s="6">
        <f t="shared" si="136"/>
        <v>0.1875</v>
      </c>
      <c r="G139" s="6">
        <f t="shared" si="137"/>
        <v>0.16216216216216217</v>
      </c>
      <c r="H139" s="6">
        <f t="shared" si="138"/>
        <v>0.16666666666666666</v>
      </c>
      <c r="I139" s="6">
        <f t="shared" si="139"/>
        <v>0.20202020202020199</v>
      </c>
      <c r="J139" s="6">
        <f t="shared" si="140"/>
        <v>0.23076923076923078</v>
      </c>
      <c r="K139" s="12">
        <f t="shared" si="141"/>
        <v>0.19776446327482314</v>
      </c>
      <c r="M139" s="2" t="s">
        <v>31</v>
      </c>
      <c r="N139" s="6">
        <f t="shared" si="142"/>
        <v>0.08</v>
      </c>
      <c r="O139" s="6">
        <f t="shared" si="142"/>
        <v>9.836065573770493E-2</v>
      </c>
      <c r="P139" s="6">
        <f t="shared" si="142"/>
        <v>0.11968085106382979</v>
      </c>
      <c r="Q139" s="6">
        <f t="shared" si="142"/>
        <v>0.12328767123287672</v>
      </c>
      <c r="R139" s="6">
        <f t="shared" si="142"/>
        <v>0.14754098360655737</v>
      </c>
      <c r="S139" s="6">
        <f t="shared" si="142"/>
        <v>0.1730769230769231</v>
      </c>
      <c r="T139" s="6">
        <f t="shared" si="142"/>
        <v>0.20930232558139536</v>
      </c>
      <c r="U139" s="6">
        <f t="shared" si="142"/>
        <v>0.16666666666666666</v>
      </c>
      <c r="V139" s="6">
        <f t="shared" si="142"/>
        <v>0.41860465116279072</v>
      </c>
      <c r="W139" s="23">
        <f t="shared" si="142"/>
        <v>0.1707245253476383</v>
      </c>
    </row>
    <row r="140" spans="1:23" x14ac:dyDescent="0.3">
      <c r="A140" s="2" t="s">
        <v>35</v>
      </c>
      <c r="B140" s="6">
        <f t="shared" si="132"/>
        <v>0.12145748987854249</v>
      </c>
      <c r="C140" s="6">
        <f t="shared" si="133"/>
        <v>8.5106382978723402E-2</v>
      </c>
      <c r="D140" s="6">
        <f t="shared" si="134"/>
        <v>0.14285714285714285</v>
      </c>
      <c r="E140" s="6">
        <f t="shared" si="135"/>
        <v>0.14754098360655735</v>
      </c>
      <c r="F140" s="6">
        <f t="shared" si="136"/>
        <v>0.125</v>
      </c>
      <c r="G140" s="6">
        <f t="shared" si="137"/>
        <v>0.10810810810810811</v>
      </c>
      <c r="H140" s="6">
        <f t="shared" si="138"/>
        <v>0.125</v>
      </c>
      <c r="I140" s="6">
        <f t="shared" si="139"/>
        <v>0.10101010101010099</v>
      </c>
      <c r="J140" s="6">
        <f t="shared" si="140"/>
        <v>0.11538461538461539</v>
      </c>
      <c r="K140" s="12">
        <f t="shared" si="141"/>
        <v>0.11905164709153228</v>
      </c>
      <c r="M140" s="2" t="s">
        <v>35</v>
      </c>
      <c r="N140" s="6">
        <f t="shared" si="142"/>
        <v>0.12</v>
      </c>
      <c r="O140" s="6">
        <f t="shared" si="142"/>
        <v>0.14754098360655737</v>
      </c>
      <c r="P140" s="6">
        <f t="shared" si="142"/>
        <v>0.15957446808510639</v>
      </c>
      <c r="Q140" s="6">
        <f t="shared" si="142"/>
        <v>0.16438356164383564</v>
      </c>
      <c r="R140" s="6">
        <f t="shared" si="142"/>
        <v>0.19672131147540986</v>
      </c>
      <c r="S140" s="6">
        <f t="shared" si="142"/>
        <v>0.23076923076923078</v>
      </c>
      <c r="T140" s="6">
        <f t="shared" si="142"/>
        <v>0.27906976744186046</v>
      </c>
      <c r="U140" s="6">
        <f t="shared" si="142"/>
        <v>0.1111111111111111</v>
      </c>
      <c r="V140" s="6">
        <f t="shared" si="142"/>
        <v>0.13953488372093023</v>
      </c>
      <c r="W140" s="23">
        <f t="shared" si="142"/>
        <v>0.17207836865044912</v>
      </c>
    </row>
    <row r="143" spans="1:23" x14ac:dyDescent="0.3">
      <c r="A143" s="21" t="s">
        <v>4</v>
      </c>
      <c r="B143" s="2" t="s">
        <v>6</v>
      </c>
      <c r="C143" s="2" t="s">
        <v>10</v>
      </c>
      <c r="D143" s="2" t="s">
        <v>13</v>
      </c>
      <c r="E143" s="2" t="s">
        <v>17</v>
      </c>
      <c r="F143" s="2" t="s">
        <v>21</v>
      </c>
      <c r="G143" s="2" t="s">
        <v>25</v>
      </c>
      <c r="H143" s="2" t="s">
        <v>28</v>
      </c>
      <c r="I143" s="2" t="s">
        <v>31</v>
      </c>
      <c r="J143" s="2" t="s">
        <v>35</v>
      </c>
      <c r="K143" s="40" t="s">
        <v>47</v>
      </c>
      <c r="M143" s="21" t="s">
        <v>40</v>
      </c>
      <c r="N143" s="2" t="s">
        <v>6</v>
      </c>
      <c r="O143" s="2" t="s">
        <v>10</v>
      </c>
      <c r="P143" s="2" t="s">
        <v>13</v>
      </c>
      <c r="Q143" s="2" t="s">
        <v>17</v>
      </c>
      <c r="R143" s="2" t="s">
        <v>21</v>
      </c>
      <c r="S143" s="2" t="s">
        <v>25</v>
      </c>
      <c r="T143" s="2" t="s">
        <v>28</v>
      </c>
      <c r="U143" s="2" t="s">
        <v>31</v>
      </c>
      <c r="V143" s="2" t="s">
        <v>35</v>
      </c>
      <c r="W143" s="41" t="s">
        <v>47</v>
      </c>
    </row>
    <row r="144" spans="1:23" x14ac:dyDescent="0.3">
      <c r="A144" s="2" t="s">
        <v>6</v>
      </c>
      <c r="B144" s="6">
        <f>M92</f>
        <v>0.24</v>
      </c>
      <c r="C144" s="6">
        <f t="shared" ref="C144:K152" si="143">N92</f>
        <v>0.339622641509434</v>
      </c>
      <c r="D144" s="6">
        <f t="shared" si="143"/>
        <v>0.18000000000000002</v>
      </c>
      <c r="E144" s="6">
        <f t="shared" si="143"/>
        <v>0.25531914893617025</v>
      </c>
      <c r="F144" s="6">
        <f t="shared" si="143"/>
        <v>0.19148936170212766</v>
      </c>
      <c r="G144" s="6">
        <f t="shared" si="143"/>
        <v>0.27272727272727276</v>
      </c>
      <c r="H144" s="6">
        <f t="shared" si="143"/>
        <v>0.19148936170212766</v>
      </c>
      <c r="I144" s="6">
        <f t="shared" si="143"/>
        <v>0.17647058823529413</v>
      </c>
      <c r="J144" s="6">
        <f t="shared" si="143"/>
        <v>0.22222222222222221</v>
      </c>
      <c r="K144" s="23">
        <f t="shared" si="143"/>
        <v>0.22992673300384986</v>
      </c>
      <c r="M144" s="2" t="s">
        <v>6</v>
      </c>
      <c r="N144" s="6">
        <f>M106</f>
        <v>0.1714285714285714</v>
      </c>
      <c r="O144" s="6">
        <f t="shared" ref="O144:W144" si="144">N106</f>
        <v>0.1714285714285714</v>
      </c>
      <c r="P144" s="6">
        <f t="shared" si="144"/>
        <v>0.2608695652173913</v>
      </c>
      <c r="Q144" s="6">
        <f t="shared" si="144"/>
        <v>0.15384615384615385</v>
      </c>
      <c r="R144" s="6">
        <f t="shared" si="144"/>
        <v>0.15384615384615385</v>
      </c>
      <c r="S144" s="6">
        <f t="shared" si="144"/>
        <v>0.15384615384615385</v>
      </c>
      <c r="T144" s="6">
        <f t="shared" si="144"/>
        <v>0.15384615384615385</v>
      </c>
      <c r="U144" s="6">
        <f t="shared" si="144"/>
        <v>0.16666666666666666</v>
      </c>
      <c r="V144" s="6">
        <f t="shared" si="144"/>
        <v>0.15384615384615385</v>
      </c>
      <c r="W144" s="42">
        <f t="shared" si="144"/>
        <v>0.17106934933021892</v>
      </c>
    </row>
    <row r="145" spans="1:23" x14ac:dyDescent="0.3">
      <c r="A145" s="2" t="s">
        <v>10</v>
      </c>
      <c r="B145" s="6">
        <f t="shared" ref="B145:B152" si="145">M93</f>
        <v>7.9999999999999988E-2</v>
      </c>
      <c r="C145" s="6">
        <f t="shared" si="143"/>
        <v>0.11320754716981134</v>
      </c>
      <c r="D145" s="6">
        <f t="shared" si="143"/>
        <v>0.12000000000000002</v>
      </c>
      <c r="E145" s="6">
        <f t="shared" si="143"/>
        <v>0.12765957446808512</v>
      </c>
      <c r="F145" s="6">
        <f t="shared" si="143"/>
        <v>0.12765957446808512</v>
      </c>
      <c r="G145" s="6">
        <f t="shared" si="143"/>
        <v>0.13636363636363638</v>
      </c>
      <c r="H145" s="6">
        <f t="shared" si="143"/>
        <v>0.1276595744680851</v>
      </c>
      <c r="I145" s="6">
        <f t="shared" si="143"/>
        <v>0.17647058823529413</v>
      </c>
      <c r="J145" s="6">
        <f t="shared" si="143"/>
        <v>0.1111111111111111</v>
      </c>
      <c r="K145" s="23">
        <f t="shared" si="143"/>
        <v>0.12445906736490092</v>
      </c>
      <c r="M145" s="2" t="s">
        <v>10</v>
      </c>
      <c r="N145" s="6">
        <f t="shared" ref="N145:W152" si="146">M107</f>
        <v>0.1714285714285714</v>
      </c>
      <c r="O145" s="6">
        <f t="shared" si="146"/>
        <v>0.1714285714285714</v>
      </c>
      <c r="P145" s="6">
        <f t="shared" si="146"/>
        <v>0.2608695652173913</v>
      </c>
      <c r="Q145" s="6">
        <f t="shared" si="146"/>
        <v>0.15384615384615385</v>
      </c>
      <c r="R145" s="6">
        <f t="shared" si="146"/>
        <v>0.15384615384615385</v>
      </c>
      <c r="S145" s="6">
        <f t="shared" si="146"/>
        <v>0.15384615384615385</v>
      </c>
      <c r="T145" s="6">
        <f t="shared" si="146"/>
        <v>0.15384615384615385</v>
      </c>
      <c r="U145" s="6">
        <f t="shared" si="146"/>
        <v>0.16666666666666666</v>
      </c>
      <c r="V145" s="6">
        <f t="shared" si="146"/>
        <v>0.15384615384615385</v>
      </c>
      <c r="W145" s="42">
        <f t="shared" si="146"/>
        <v>0.17106934933021892</v>
      </c>
    </row>
    <row r="146" spans="1:23" x14ac:dyDescent="0.3">
      <c r="A146" s="2" t="s">
        <v>13</v>
      </c>
      <c r="B146" s="6">
        <f t="shared" si="145"/>
        <v>7.9999999999999988E-2</v>
      </c>
      <c r="C146" s="6">
        <f t="shared" si="143"/>
        <v>5.6603773584905669E-2</v>
      </c>
      <c r="D146" s="6">
        <f t="shared" si="143"/>
        <v>6.0000000000000012E-2</v>
      </c>
      <c r="E146" s="6">
        <f t="shared" si="143"/>
        <v>6.3829787234042562E-2</v>
      </c>
      <c r="F146" s="6">
        <f t="shared" si="143"/>
        <v>3.1914893617021281E-2</v>
      </c>
      <c r="G146" s="6">
        <f t="shared" si="143"/>
        <v>4.5454545454545456E-2</v>
      </c>
      <c r="H146" s="6">
        <f t="shared" si="143"/>
        <v>4.2553191489361694E-2</v>
      </c>
      <c r="I146" s="6">
        <f t="shared" si="143"/>
        <v>3.9215686274509803E-2</v>
      </c>
      <c r="J146" s="6">
        <f t="shared" si="143"/>
        <v>5.5555555555555552E-2</v>
      </c>
      <c r="K146" s="23">
        <f t="shared" si="143"/>
        <v>5.2791937023326886E-2</v>
      </c>
      <c r="M146" s="2" t="s">
        <v>13</v>
      </c>
      <c r="N146" s="6">
        <f t="shared" si="146"/>
        <v>5.7142857142857134E-2</v>
      </c>
      <c r="O146" s="6">
        <f t="shared" si="146"/>
        <v>5.7142857142857134E-2</v>
      </c>
      <c r="P146" s="6">
        <f t="shared" si="146"/>
        <v>8.6956521739130432E-2</v>
      </c>
      <c r="Q146" s="6">
        <f t="shared" si="146"/>
        <v>0.15384615384615385</v>
      </c>
      <c r="R146" s="6">
        <f t="shared" si="146"/>
        <v>0.15384615384615385</v>
      </c>
      <c r="S146" s="6">
        <f t="shared" si="146"/>
        <v>0.15384615384615385</v>
      </c>
      <c r="T146" s="6">
        <f t="shared" si="146"/>
        <v>0.15384615384615385</v>
      </c>
      <c r="U146" s="6">
        <f t="shared" si="146"/>
        <v>8.3333333333333329E-2</v>
      </c>
      <c r="V146" s="6">
        <f t="shared" si="146"/>
        <v>0.15384615384615385</v>
      </c>
      <c r="W146" s="42">
        <f t="shared" si="146"/>
        <v>0.11708959317654971</v>
      </c>
    </row>
    <row r="147" spans="1:23" x14ac:dyDescent="0.3">
      <c r="A147" s="2" t="s">
        <v>17</v>
      </c>
      <c r="B147" s="6">
        <f t="shared" si="145"/>
        <v>0.12</v>
      </c>
      <c r="C147" s="6">
        <f t="shared" si="143"/>
        <v>0.11320754716981134</v>
      </c>
      <c r="D147" s="6">
        <f t="shared" si="143"/>
        <v>0.12000000000000002</v>
      </c>
      <c r="E147" s="6">
        <f t="shared" si="143"/>
        <v>0.12765957446808512</v>
      </c>
      <c r="F147" s="6">
        <f t="shared" si="143"/>
        <v>0.12765957446808512</v>
      </c>
      <c r="G147" s="6">
        <f t="shared" si="143"/>
        <v>0.13636363636363638</v>
      </c>
      <c r="H147" s="6">
        <f t="shared" si="143"/>
        <v>0.1276595744680851</v>
      </c>
      <c r="I147" s="6">
        <f t="shared" si="143"/>
        <v>0.17647058823529413</v>
      </c>
      <c r="J147" s="6">
        <f t="shared" si="143"/>
        <v>0.1111111111111111</v>
      </c>
      <c r="K147" s="23">
        <f t="shared" si="143"/>
        <v>0.12890351180934537</v>
      </c>
      <c r="M147" s="2" t="s">
        <v>17</v>
      </c>
      <c r="N147" s="6">
        <f t="shared" si="146"/>
        <v>8.5714285714285701E-2</v>
      </c>
      <c r="O147" s="6">
        <f t="shared" si="146"/>
        <v>8.5714285714285701E-2</v>
      </c>
      <c r="P147" s="6">
        <f t="shared" si="146"/>
        <v>4.3478260869565216E-2</v>
      </c>
      <c r="Q147" s="6">
        <f t="shared" si="146"/>
        <v>7.6923076923076927E-2</v>
      </c>
      <c r="R147" s="6">
        <f t="shared" si="146"/>
        <v>7.6923076923076927E-2</v>
      </c>
      <c r="S147" s="6">
        <f t="shared" si="146"/>
        <v>7.6923076923076927E-2</v>
      </c>
      <c r="T147" s="6">
        <f t="shared" si="146"/>
        <v>7.6923076923076927E-2</v>
      </c>
      <c r="U147" s="6">
        <f t="shared" si="146"/>
        <v>8.3333333333333329E-2</v>
      </c>
      <c r="V147" s="6">
        <f t="shared" si="146"/>
        <v>7.6923076923076927E-2</v>
      </c>
      <c r="W147" s="42">
        <f t="shared" si="146"/>
        <v>7.5872838916317187E-2</v>
      </c>
    </row>
    <row r="148" spans="1:23" x14ac:dyDescent="0.3">
      <c r="A148" s="2" t="s">
        <v>21</v>
      </c>
      <c r="B148" s="6">
        <f t="shared" si="145"/>
        <v>7.9999999999999988E-2</v>
      </c>
      <c r="C148" s="6">
        <f t="shared" si="143"/>
        <v>5.6603773584905669E-2</v>
      </c>
      <c r="D148" s="6">
        <f t="shared" si="143"/>
        <v>0.04</v>
      </c>
      <c r="E148" s="6">
        <f t="shared" si="143"/>
        <v>6.3829787234042562E-2</v>
      </c>
      <c r="F148" s="6">
        <f t="shared" si="143"/>
        <v>6.3829787234042562E-2</v>
      </c>
      <c r="G148" s="6">
        <f t="shared" si="143"/>
        <v>4.5454545454545456E-2</v>
      </c>
      <c r="H148" s="6">
        <f t="shared" si="143"/>
        <v>3.1914893617021274E-2</v>
      </c>
      <c r="I148" s="6">
        <f t="shared" si="143"/>
        <v>3.9215686274509803E-2</v>
      </c>
      <c r="J148" s="6">
        <f t="shared" si="143"/>
        <v>5.5555555555555552E-2</v>
      </c>
      <c r="K148" s="23">
        <f t="shared" si="143"/>
        <v>5.2933780994958109E-2</v>
      </c>
      <c r="M148" s="2" t="s">
        <v>21</v>
      </c>
      <c r="N148" s="6">
        <f t="shared" si="146"/>
        <v>8.5714285714285701E-2</v>
      </c>
      <c r="O148" s="6">
        <f t="shared" si="146"/>
        <v>8.5714285714285701E-2</v>
      </c>
      <c r="P148" s="6">
        <f t="shared" si="146"/>
        <v>4.3478260869565216E-2</v>
      </c>
      <c r="Q148" s="6">
        <f t="shared" si="146"/>
        <v>7.6923076923076927E-2</v>
      </c>
      <c r="R148" s="6">
        <f t="shared" si="146"/>
        <v>7.6923076923076927E-2</v>
      </c>
      <c r="S148" s="6">
        <f t="shared" si="146"/>
        <v>7.6923076923076927E-2</v>
      </c>
      <c r="T148" s="6">
        <f t="shared" si="146"/>
        <v>7.6923076923076927E-2</v>
      </c>
      <c r="U148" s="6">
        <f t="shared" si="146"/>
        <v>8.3333333333333329E-2</v>
      </c>
      <c r="V148" s="6">
        <f t="shared" si="146"/>
        <v>7.6923076923076927E-2</v>
      </c>
      <c r="W148" s="42">
        <f t="shared" si="146"/>
        <v>7.5872838916317187E-2</v>
      </c>
    </row>
    <row r="149" spans="1:23" x14ac:dyDescent="0.3">
      <c r="A149" s="2" t="s">
        <v>25</v>
      </c>
      <c r="B149" s="6">
        <f t="shared" si="145"/>
        <v>0.12</v>
      </c>
      <c r="C149" s="6">
        <f t="shared" si="143"/>
        <v>0.11320754716981134</v>
      </c>
      <c r="D149" s="6">
        <f t="shared" si="143"/>
        <v>0.18000000000000002</v>
      </c>
      <c r="E149" s="6">
        <f t="shared" si="143"/>
        <v>0.12765957446808512</v>
      </c>
      <c r="F149" s="6">
        <f t="shared" si="143"/>
        <v>0.19148936170212766</v>
      </c>
      <c r="G149" s="6">
        <f t="shared" si="143"/>
        <v>0.13636363636363638</v>
      </c>
      <c r="H149" s="6">
        <f t="shared" si="143"/>
        <v>0.19148936170212766</v>
      </c>
      <c r="I149" s="6">
        <f t="shared" si="143"/>
        <v>0.17647058823529413</v>
      </c>
      <c r="J149" s="6">
        <f t="shared" si="143"/>
        <v>0.22222222222222221</v>
      </c>
      <c r="K149" s="23">
        <f t="shared" si="143"/>
        <v>0.16210025465147826</v>
      </c>
      <c r="M149" s="2" t="s">
        <v>25</v>
      </c>
      <c r="N149" s="6">
        <f t="shared" si="146"/>
        <v>8.5714285714285701E-2</v>
      </c>
      <c r="O149" s="6">
        <f t="shared" si="146"/>
        <v>8.5714285714285701E-2</v>
      </c>
      <c r="P149" s="6">
        <f t="shared" si="146"/>
        <v>4.3478260869565216E-2</v>
      </c>
      <c r="Q149" s="6">
        <f t="shared" si="146"/>
        <v>7.6923076923076927E-2</v>
      </c>
      <c r="R149" s="6">
        <f t="shared" si="146"/>
        <v>7.6923076923076927E-2</v>
      </c>
      <c r="S149" s="6">
        <f t="shared" si="146"/>
        <v>7.6923076923076927E-2</v>
      </c>
      <c r="T149" s="6">
        <f t="shared" si="146"/>
        <v>7.6923076923076927E-2</v>
      </c>
      <c r="U149" s="6">
        <f t="shared" si="146"/>
        <v>8.3333333333333329E-2</v>
      </c>
      <c r="V149" s="6">
        <f t="shared" si="146"/>
        <v>7.6923076923076927E-2</v>
      </c>
      <c r="W149" s="42">
        <f t="shared" si="146"/>
        <v>7.5872838916317187E-2</v>
      </c>
    </row>
    <row r="150" spans="1:23" x14ac:dyDescent="0.3">
      <c r="A150" s="2" t="s">
        <v>28</v>
      </c>
      <c r="B150" s="6">
        <f t="shared" si="145"/>
        <v>7.9999999999999988E-2</v>
      </c>
      <c r="C150" s="6">
        <f t="shared" si="143"/>
        <v>5.6603773584905669E-2</v>
      </c>
      <c r="D150" s="6">
        <f t="shared" si="143"/>
        <v>9.0000000000000011E-2</v>
      </c>
      <c r="E150" s="6">
        <f t="shared" si="143"/>
        <v>6.3829787234042562E-2</v>
      </c>
      <c r="F150" s="6">
        <f t="shared" si="143"/>
        <v>4.2553191489361701E-2</v>
      </c>
      <c r="G150" s="6">
        <f t="shared" si="143"/>
        <v>4.5454545454545456E-2</v>
      </c>
      <c r="H150" s="6">
        <f t="shared" si="143"/>
        <v>6.3829787234042548E-2</v>
      </c>
      <c r="I150" s="6">
        <f t="shared" si="143"/>
        <v>3.9215686274509803E-2</v>
      </c>
      <c r="J150" s="6">
        <f t="shared" si="143"/>
        <v>5.5555555555555552E-2</v>
      </c>
      <c r="K150" s="23">
        <f t="shared" si="143"/>
        <v>5.9671369647440367E-2</v>
      </c>
      <c r="M150" s="2" t="s">
        <v>28</v>
      </c>
      <c r="N150" s="6">
        <f t="shared" si="146"/>
        <v>8.5714285714285701E-2</v>
      </c>
      <c r="O150" s="6">
        <f t="shared" si="146"/>
        <v>8.5714285714285701E-2</v>
      </c>
      <c r="P150" s="6">
        <f t="shared" si="146"/>
        <v>4.3478260869565216E-2</v>
      </c>
      <c r="Q150" s="6">
        <f t="shared" si="146"/>
        <v>7.6923076923076927E-2</v>
      </c>
      <c r="R150" s="6">
        <f t="shared" si="146"/>
        <v>7.6923076923076927E-2</v>
      </c>
      <c r="S150" s="6">
        <f t="shared" si="146"/>
        <v>7.6923076923076927E-2</v>
      </c>
      <c r="T150" s="6">
        <f t="shared" si="146"/>
        <v>7.6923076923076927E-2</v>
      </c>
      <c r="U150" s="6">
        <f t="shared" si="146"/>
        <v>8.3333333333333329E-2</v>
      </c>
      <c r="V150" s="6">
        <f t="shared" si="146"/>
        <v>7.6923076923076927E-2</v>
      </c>
      <c r="W150" s="42">
        <f t="shared" si="146"/>
        <v>7.5872838916317187E-2</v>
      </c>
    </row>
    <row r="151" spans="1:23" x14ac:dyDescent="0.3">
      <c r="A151" s="2" t="s">
        <v>31</v>
      </c>
      <c r="B151" s="6">
        <f t="shared" si="145"/>
        <v>7.9999999999999988E-2</v>
      </c>
      <c r="C151" s="6">
        <f t="shared" si="143"/>
        <v>3.7735849056603779E-2</v>
      </c>
      <c r="D151" s="6">
        <f t="shared" si="143"/>
        <v>9.0000000000000011E-2</v>
      </c>
      <c r="E151" s="6">
        <f t="shared" si="143"/>
        <v>4.2553191489361701E-2</v>
      </c>
      <c r="F151" s="6">
        <f t="shared" si="143"/>
        <v>9.5744680851063829E-2</v>
      </c>
      <c r="G151" s="6">
        <f t="shared" si="143"/>
        <v>4.5454545454545456E-2</v>
      </c>
      <c r="H151" s="6">
        <f t="shared" si="143"/>
        <v>9.5744680851063829E-2</v>
      </c>
      <c r="I151" s="6">
        <f t="shared" si="143"/>
        <v>5.8823529411764705E-2</v>
      </c>
      <c r="J151" s="6">
        <f t="shared" si="143"/>
        <v>5.5555555555555552E-2</v>
      </c>
      <c r="K151" s="23">
        <f t="shared" si="143"/>
        <v>6.6845781407773211E-2</v>
      </c>
      <c r="M151" s="2" t="s">
        <v>31</v>
      </c>
      <c r="N151" s="6">
        <f t="shared" si="146"/>
        <v>0.1714285714285714</v>
      </c>
      <c r="O151" s="6">
        <f t="shared" si="146"/>
        <v>0.1714285714285714</v>
      </c>
      <c r="P151" s="6">
        <f t="shared" si="146"/>
        <v>0.17391304347826086</v>
      </c>
      <c r="Q151" s="6">
        <f t="shared" si="146"/>
        <v>0.15384615384615385</v>
      </c>
      <c r="R151" s="6">
        <f t="shared" si="146"/>
        <v>0.15384615384615385</v>
      </c>
      <c r="S151" s="6">
        <f t="shared" si="146"/>
        <v>0.15384615384615385</v>
      </c>
      <c r="T151" s="6">
        <f t="shared" si="146"/>
        <v>0.15384615384615385</v>
      </c>
      <c r="U151" s="6">
        <f t="shared" si="146"/>
        <v>0.16666666666666666</v>
      </c>
      <c r="V151" s="6">
        <f t="shared" si="146"/>
        <v>0.15384615384615385</v>
      </c>
      <c r="W151" s="42">
        <f t="shared" si="146"/>
        <v>0.16140751358142666</v>
      </c>
    </row>
    <row r="152" spans="1:23" x14ac:dyDescent="0.3">
      <c r="A152" s="2" t="s">
        <v>35</v>
      </c>
      <c r="B152" s="6">
        <f t="shared" si="145"/>
        <v>0.12</v>
      </c>
      <c r="C152" s="6">
        <f t="shared" si="143"/>
        <v>0.11320754716981134</v>
      </c>
      <c r="D152" s="6">
        <f t="shared" si="143"/>
        <v>0.12000000000000002</v>
      </c>
      <c r="E152" s="6">
        <f t="shared" si="143"/>
        <v>0.12765957446808512</v>
      </c>
      <c r="F152" s="6">
        <f t="shared" si="143"/>
        <v>0.12765957446808512</v>
      </c>
      <c r="G152" s="6">
        <f t="shared" si="143"/>
        <v>0.13636363636363638</v>
      </c>
      <c r="H152" s="6">
        <f t="shared" si="143"/>
        <v>0.1276595744680851</v>
      </c>
      <c r="I152" s="6">
        <f t="shared" si="143"/>
        <v>0.11764705882352941</v>
      </c>
      <c r="J152" s="6">
        <f t="shared" si="143"/>
        <v>0.1111111111111111</v>
      </c>
      <c r="K152" s="23">
        <f t="shared" si="143"/>
        <v>0.12236756409692706</v>
      </c>
      <c r="M152" s="2" t="s">
        <v>35</v>
      </c>
      <c r="N152" s="6">
        <f t="shared" si="146"/>
        <v>8.5714285714285701E-2</v>
      </c>
      <c r="O152" s="6">
        <f t="shared" si="146"/>
        <v>8.5714285714285701E-2</v>
      </c>
      <c r="P152" s="6">
        <f t="shared" si="146"/>
        <v>4.3478260869565216E-2</v>
      </c>
      <c r="Q152" s="6">
        <f t="shared" si="146"/>
        <v>7.6923076923076927E-2</v>
      </c>
      <c r="R152" s="6">
        <f t="shared" si="146"/>
        <v>7.6923076923076927E-2</v>
      </c>
      <c r="S152" s="6">
        <f t="shared" si="146"/>
        <v>7.6923076923076927E-2</v>
      </c>
      <c r="T152" s="6">
        <f t="shared" si="146"/>
        <v>7.6923076923076927E-2</v>
      </c>
      <c r="U152" s="6">
        <f t="shared" si="146"/>
        <v>8.3333333333333329E-2</v>
      </c>
      <c r="V152" s="6">
        <f t="shared" si="146"/>
        <v>7.6923076923076927E-2</v>
      </c>
      <c r="W152" s="42">
        <f t="shared" si="146"/>
        <v>7.5872838916317187E-2</v>
      </c>
    </row>
    <row r="155" spans="1:23" x14ac:dyDescent="0.3">
      <c r="F155" s="21" t="s">
        <v>39</v>
      </c>
      <c r="G155" s="2" t="s">
        <v>6</v>
      </c>
      <c r="H155" s="2" t="s">
        <v>10</v>
      </c>
      <c r="I155" s="2" t="s">
        <v>13</v>
      </c>
      <c r="J155" s="2" t="s">
        <v>17</v>
      </c>
      <c r="K155" s="2" t="s">
        <v>21</v>
      </c>
      <c r="L155" s="2" t="s">
        <v>25</v>
      </c>
      <c r="M155" s="2" t="s">
        <v>28</v>
      </c>
      <c r="N155" s="2" t="s">
        <v>31</v>
      </c>
      <c r="O155" s="2" t="s">
        <v>35</v>
      </c>
      <c r="P155" s="40" t="s">
        <v>47</v>
      </c>
    </row>
    <row r="156" spans="1:23" x14ac:dyDescent="0.3">
      <c r="F156" s="2" t="s">
        <v>6</v>
      </c>
      <c r="G156" s="6">
        <f>M119</f>
        <v>0.16666666666666666</v>
      </c>
      <c r="H156" s="6">
        <f t="shared" ref="H156:P164" si="147">N119</f>
        <v>0.17391304347826086</v>
      </c>
      <c r="I156" s="6">
        <f t="shared" si="147"/>
        <v>0.17391304347826086</v>
      </c>
      <c r="J156" s="6">
        <f t="shared" si="147"/>
        <v>0.14285714285714285</v>
      </c>
      <c r="K156" s="6">
        <f t="shared" si="147"/>
        <v>0.16216216216216217</v>
      </c>
      <c r="L156" s="6">
        <f t="shared" si="147"/>
        <v>0.16216216216216217</v>
      </c>
      <c r="M156" s="6">
        <f t="shared" si="147"/>
        <v>0.16666666666666666</v>
      </c>
      <c r="N156" s="6">
        <f t="shared" si="147"/>
        <v>0.16666666666666666</v>
      </c>
      <c r="O156" s="6">
        <f t="shared" si="147"/>
        <v>0.16666666666666666</v>
      </c>
      <c r="P156" s="23">
        <f t="shared" si="147"/>
        <v>0.16463046897829509</v>
      </c>
    </row>
    <row r="157" spans="1:23" x14ac:dyDescent="0.3">
      <c r="F157" s="2" t="s">
        <v>10</v>
      </c>
      <c r="G157" s="6">
        <f t="shared" ref="G157:G164" si="148">M120</f>
        <v>8.3333333333333329E-2</v>
      </c>
      <c r="H157" s="6">
        <f t="shared" si="147"/>
        <v>8.6956521739130432E-2</v>
      </c>
      <c r="I157" s="6">
        <f t="shared" si="147"/>
        <v>8.6956521739130432E-2</v>
      </c>
      <c r="J157" s="6">
        <f t="shared" si="147"/>
        <v>9.5238095238095233E-2</v>
      </c>
      <c r="K157" s="6">
        <f t="shared" si="147"/>
        <v>0.10810810810810811</v>
      </c>
      <c r="L157" s="6">
        <f t="shared" si="147"/>
        <v>0.10810810810810811</v>
      </c>
      <c r="M157" s="6">
        <f t="shared" si="147"/>
        <v>8.3333333333333329E-2</v>
      </c>
      <c r="N157" s="6">
        <f t="shared" si="147"/>
        <v>8.3333333333333329E-2</v>
      </c>
      <c r="O157" s="6">
        <f t="shared" si="147"/>
        <v>8.3333333333333329E-2</v>
      </c>
      <c r="P157" s="23">
        <f t="shared" si="147"/>
        <v>9.0966743140656184E-2</v>
      </c>
    </row>
    <row r="158" spans="1:23" x14ac:dyDescent="0.3">
      <c r="F158" s="2" t="s">
        <v>13</v>
      </c>
      <c r="G158" s="6">
        <f t="shared" si="148"/>
        <v>8.3333333333333329E-2</v>
      </c>
      <c r="H158" s="6">
        <f t="shared" si="147"/>
        <v>8.6956521739130432E-2</v>
      </c>
      <c r="I158" s="6">
        <f t="shared" si="147"/>
        <v>8.6956521739130432E-2</v>
      </c>
      <c r="J158" s="6">
        <f t="shared" si="147"/>
        <v>9.5238095238095233E-2</v>
      </c>
      <c r="K158" s="6">
        <f t="shared" si="147"/>
        <v>0.10810810810810811</v>
      </c>
      <c r="L158" s="6">
        <f t="shared" si="147"/>
        <v>0.10810810810810811</v>
      </c>
      <c r="M158" s="6">
        <f t="shared" si="147"/>
        <v>8.3333333333333329E-2</v>
      </c>
      <c r="N158" s="6">
        <f t="shared" si="147"/>
        <v>8.3333333333333329E-2</v>
      </c>
      <c r="O158" s="6">
        <f t="shared" si="147"/>
        <v>8.3333333333333329E-2</v>
      </c>
      <c r="P158" s="23">
        <f t="shared" si="147"/>
        <v>9.0966743140656184E-2</v>
      </c>
    </row>
    <row r="159" spans="1:23" x14ac:dyDescent="0.3">
      <c r="F159" s="2" t="s">
        <v>17</v>
      </c>
      <c r="G159" s="6">
        <f t="shared" si="148"/>
        <v>5.5555555555555552E-2</v>
      </c>
      <c r="H159" s="6">
        <f t="shared" si="147"/>
        <v>4.3478260869565216E-2</v>
      </c>
      <c r="I159" s="6">
        <f t="shared" si="147"/>
        <v>4.3478260869565216E-2</v>
      </c>
      <c r="J159" s="6">
        <f t="shared" si="147"/>
        <v>4.7619047619047616E-2</v>
      </c>
      <c r="K159" s="6">
        <f t="shared" si="147"/>
        <v>2.7027027027027029E-2</v>
      </c>
      <c r="L159" s="6">
        <f t="shared" si="147"/>
        <v>2.7027027027027029E-2</v>
      </c>
      <c r="M159" s="6">
        <f t="shared" si="147"/>
        <v>5.5555555555555552E-2</v>
      </c>
      <c r="N159" s="6">
        <f t="shared" si="147"/>
        <v>5.5555555555555552E-2</v>
      </c>
      <c r="O159" s="6">
        <f t="shared" si="147"/>
        <v>5.5555555555555552E-2</v>
      </c>
      <c r="P159" s="23">
        <f t="shared" si="147"/>
        <v>4.5650205070494922E-2</v>
      </c>
    </row>
    <row r="160" spans="1:23" x14ac:dyDescent="0.3">
      <c r="F160" s="2" t="s">
        <v>21</v>
      </c>
      <c r="G160" s="6">
        <f t="shared" si="148"/>
        <v>5.5555555555555552E-2</v>
      </c>
      <c r="H160" s="6">
        <f t="shared" si="147"/>
        <v>4.3478260869565216E-2</v>
      </c>
      <c r="I160" s="6">
        <f t="shared" si="147"/>
        <v>4.3478260869565216E-2</v>
      </c>
      <c r="J160" s="6">
        <f t="shared" si="147"/>
        <v>9.5238095238095233E-2</v>
      </c>
      <c r="K160" s="6">
        <f t="shared" si="147"/>
        <v>5.4054054054054057E-2</v>
      </c>
      <c r="L160" s="6">
        <f t="shared" si="147"/>
        <v>5.4054054054054057E-2</v>
      </c>
      <c r="M160" s="6">
        <f t="shared" si="147"/>
        <v>5.5555555555555552E-2</v>
      </c>
      <c r="N160" s="6">
        <f t="shared" si="147"/>
        <v>5.5555555555555552E-2</v>
      </c>
      <c r="O160" s="6">
        <f t="shared" si="147"/>
        <v>5.5555555555555552E-2</v>
      </c>
      <c r="P160" s="23">
        <f t="shared" si="147"/>
        <v>5.6947216367506229E-2</v>
      </c>
    </row>
    <row r="161" spans="1:22" x14ac:dyDescent="0.3">
      <c r="F161" s="2" t="s">
        <v>25</v>
      </c>
      <c r="G161" s="6">
        <f t="shared" si="148"/>
        <v>5.5555555555555552E-2</v>
      </c>
      <c r="H161" s="6">
        <f t="shared" si="147"/>
        <v>4.3478260869565216E-2</v>
      </c>
      <c r="I161" s="6">
        <f t="shared" si="147"/>
        <v>4.3478260869565216E-2</v>
      </c>
      <c r="J161" s="6">
        <f t="shared" si="147"/>
        <v>9.5238095238095233E-2</v>
      </c>
      <c r="K161" s="6">
        <f t="shared" si="147"/>
        <v>5.4054054054054057E-2</v>
      </c>
      <c r="L161" s="6">
        <f t="shared" si="147"/>
        <v>5.4054054054054057E-2</v>
      </c>
      <c r="M161" s="6">
        <f t="shared" si="147"/>
        <v>5.5555555555555552E-2</v>
      </c>
      <c r="N161" s="6">
        <f t="shared" si="147"/>
        <v>5.5555555555555552E-2</v>
      </c>
      <c r="O161" s="6">
        <f t="shared" si="147"/>
        <v>5.5555555555555552E-2</v>
      </c>
      <c r="P161" s="23">
        <f t="shared" si="147"/>
        <v>5.6947216367506229E-2</v>
      </c>
      <c r="U161" s="58"/>
      <c r="V161" s="58"/>
    </row>
    <row r="162" spans="1:22" x14ac:dyDescent="0.3">
      <c r="F162" s="2" t="s">
        <v>28</v>
      </c>
      <c r="G162" s="6">
        <f t="shared" si="148"/>
        <v>0.16666666666666666</v>
      </c>
      <c r="H162" s="6">
        <f t="shared" si="147"/>
        <v>0.17391304347826086</v>
      </c>
      <c r="I162" s="6">
        <f t="shared" si="147"/>
        <v>0.17391304347826086</v>
      </c>
      <c r="J162" s="6">
        <f t="shared" si="147"/>
        <v>0.14285714285714285</v>
      </c>
      <c r="K162" s="6">
        <f t="shared" si="147"/>
        <v>0.16216216216216217</v>
      </c>
      <c r="L162" s="6">
        <f t="shared" si="147"/>
        <v>0.16216216216216217</v>
      </c>
      <c r="M162" s="6">
        <f t="shared" si="147"/>
        <v>0.16666666666666666</v>
      </c>
      <c r="N162" s="6">
        <f t="shared" si="147"/>
        <v>0.16666666666666666</v>
      </c>
      <c r="O162" s="6">
        <f t="shared" si="147"/>
        <v>0.16666666666666666</v>
      </c>
      <c r="P162" s="23">
        <f t="shared" si="147"/>
        <v>0.16463046897829509</v>
      </c>
    </row>
    <row r="163" spans="1:22" x14ac:dyDescent="0.3">
      <c r="F163" s="2" t="s">
        <v>31</v>
      </c>
      <c r="G163" s="6">
        <f t="shared" si="148"/>
        <v>0.16666666666666666</v>
      </c>
      <c r="H163" s="6">
        <f t="shared" si="147"/>
        <v>0.17391304347826086</v>
      </c>
      <c r="I163" s="6">
        <f t="shared" si="147"/>
        <v>0.17391304347826086</v>
      </c>
      <c r="J163" s="6">
        <f t="shared" si="147"/>
        <v>0.14285714285714285</v>
      </c>
      <c r="K163" s="6">
        <f t="shared" si="147"/>
        <v>0.16216216216216217</v>
      </c>
      <c r="L163" s="6">
        <f t="shared" si="147"/>
        <v>0.16216216216216217</v>
      </c>
      <c r="M163" s="6">
        <f t="shared" si="147"/>
        <v>0.16666666666666666</v>
      </c>
      <c r="N163" s="6">
        <f t="shared" si="147"/>
        <v>0.16666666666666666</v>
      </c>
      <c r="O163" s="6">
        <f t="shared" si="147"/>
        <v>0.16666666666666666</v>
      </c>
      <c r="P163" s="23">
        <f t="shared" si="147"/>
        <v>0.16463046897829509</v>
      </c>
    </row>
    <row r="164" spans="1:22" x14ac:dyDescent="0.3">
      <c r="F164" s="2" t="s">
        <v>35</v>
      </c>
      <c r="G164" s="6">
        <f t="shared" si="148"/>
        <v>0.16666666666666666</v>
      </c>
      <c r="H164" s="6">
        <f t="shared" si="147"/>
        <v>0.17391304347826086</v>
      </c>
      <c r="I164" s="6">
        <f t="shared" si="147"/>
        <v>0.17391304347826086</v>
      </c>
      <c r="J164" s="6">
        <f t="shared" si="147"/>
        <v>0.14285714285714285</v>
      </c>
      <c r="K164" s="6">
        <f t="shared" si="147"/>
        <v>0.16216216216216217</v>
      </c>
      <c r="L164" s="6">
        <f t="shared" si="147"/>
        <v>0.16216216216216217</v>
      </c>
      <c r="M164" s="6">
        <f t="shared" si="147"/>
        <v>0.16666666666666666</v>
      </c>
      <c r="N164" s="6">
        <f t="shared" si="147"/>
        <v>0.16666666666666666</v>
      </c>
      <c r="O164" s="6">
        <f t="shared" si="147"/>
        <v>0.16666666666666666</v>
      </c>
      <c r="P164" s="23">
        <f t="shared" si="147"/>
        <v>0.16463046897829509</v>
      </c>
    </row>
    <row r="165" spans="1:22" x14ac:dyDescent="0.3">
      <c r="N165" s="58"/>
      <c r="O165" s="58"/>
      <c r="P165" s="58"/>
      <c r="Q165" s="58"/>
      <c r="R165" s="58"/>
      <c r="S165" s="58"/>
    </row>
    <row r="167" spans="1:22" x14ac:dyDescent="0.3">
      <c r="A167" s="8"/>
      <c r="B167" s="43" t="s">
        <v>2</v>
      </c>
      <c r="C167" s="43" t="s">
        <v>3</v>
      </c>
      <c r="D167" s="43" t="s">
        <v>4</v>
      </c>
      <c r="E167" s="43" t="s">
        <v>40</v>
      </c>
      <c r="F167" s="44" t="s">
        <v>39</v>
      </c>
      <c r="H167" s="45" t="s">
        <v>59</v>
      </c>
      <c r="I167" s="34" t="s">
        <v>43</v>
      </c>
    </row>
    <row r="168" spans="1:22" x14ac:dyDescent="0.3">
      <c r="A168" s="32" t="s">
        <v>6</v>
      </c>
      <c r="B168" s="6">
        <f>K132</f>
        <v>0.2400757715435782</v>
      </c>
      <c r="C168" s="6">
        <f>W132</f>
        <v>4.0116865855238583E-2</v>
      </c>
      <c r="D168" s="6">
        <f>K144</f>
        <v>0.22992673300384986</v>
      </c>
      <c r="E168" s="6">
        <f>W144</f>
        <v>0.17106934933021892</v>
      </c>
      <c r="F168" s="6">
        <f>P156</f>
        <v>0.16463046897829509</v>
      </c>
      <c r="H168" s="8" t="s">
        <v>2</v>
      </c>
      <c r="I168" s="6">
        <f>E56</f>
        <v>0.51353794353060245</v>
      </c>
    </row>
    <row r="169" spans="1:22" x14ac:dyDescent="0.3">
      <c r="A169" s="32" t="s">
        <v>10</v>
      </c>
      <c r="B169" s="6">
        <f t="shared" ref="B169:B176" si="149">K133</f>
        <v>0.13691495489511632</v>
      </c>
      <c r="C169" s="6">
        <f t="shared" ref="C169:C176" si="150">W133</f>
        <v>5.3830775090598811E-2</v>
      </c>
      <c r="D169" s="6">
        <f t="shared" ref="D169:D176" si="151">K145</f>
        <v>0.12445906736490092</v>
      </c>
      <c r="E169" s="6">
        <f t="shared" ref="E169:E176" si="152">W145</f>
        <v>0.17106934933021892</v>
      </c>
      <c r="F169" s="6">
        <f t="shared" ref="F169:F176" si="153">P157</f>
        <v>9.0966743140656184E-2</v>
      </c>
      <c r="H169" s="8" t="s">
        <v>3</v>
      </c>
      <c r="I169" s="6">
        <f t="shared" ref="I169:I172" si="154">E57</f>
        <v>0.25046620167886136</v>
      </c>
    </row>
    <row r="170" spans="1:22" x14ac:dyDescent="0.3">
      <c r="A170" s="32" t="s">
        <v>13</v>
      </c>
      <c r="B170" s="6">
        <f t="shared" si="149"/>
        <v>8.1757952868156292E-2</v>
      </c>
      <c r="C170" s="6">
        <f t="shared" si="150"/>
        <v>9.3293485398917492E-2</v>
      </c>
      <c r="D170" s="6">
        <f t="shared" si="151"/>
        <v>5.2791937023326886E-2</v>
      </c>
      <c r="E170" s="6">
        <f t="shared" si="152"/>
        <v>0.11708959317654971</v>
      </c>
      <c r="F170" s="6">
        <f t="shared" si="153"/>
        <v>9.0966743140656184E-2</v>
      </c>
      <c r="H170" s="8" t="s">
        <v>4</v>
      </c>
      <c r="I170" s="6">
        <f t="shared" si="154"/>
        <v>0.12246039123558297</v>
      </c>
    </row>
    <row r="171" spans="1:22" x14ac:dyDescent="0.3">
      <c r="A171" s="32" t="s">
        <v>17</v>
      </c>
      <c r="B171" s="6">
        <f t="shared" si="149"/>
        <v>6.8111609777511545E-2</v>
      </c>
      <c r="C171" s="6">
        <f t="shared" si="150"/>
        <v>8.197243533518378E-2</v>
      </c>
      <c r="D171" s="6">
        <f t="shared" si="151"/>
        <v>0.12890351180934537</v>
      </c>
      <c r="E171" s="6">
        <f t="shared" si="152"/>
        <v>7.5872838916317187E-2</v>
      </c>
      <c r="F171" s="6">
        <f t="shared" si="153"/>
        <v>4.5650205070494922E-2</v>
      </c>
      <c r="H171" s="8" t="s">
        <v>40</v>
      </c>
      <c r="I171" s="6">
        <f t="shared" si="154"/>
        <v>7.2149372888628049E-2</v>
      </c>
    </row>
    <row r="172" spans="1:22" x14ac:dyDescent="0.3">
      <c r="A172" s="32" t="s">
        <v>21</v>
      </c>
      <c r="B172" s="6">
        <f t="shared" si="149"/>
        <v>6.489774591951103E-2</v>
      </c>
      <c r="C172" s="6">
        <f t="shared" si="150"/>
        <v>0.11091088573306149</v>
      </c>
      <c r="D172" s="6">
        <f t="shared" si="151"/>
        <v>5.2933780994958109E-2</v>
      </c>
      <c r="E172" s="6">
        <f t="shared" si="152"/>
        <v>7.5872838916317187E-2</v>
      </c>
      <c r="F172" s="6">
        <f t="shared" si="153"/>
        <v>5.6947216367506229E-2</v>
      </c>
      <c r="H172" s="8" t="s">
        <v>39</v>
      </c>
      <c r="I172" s="6">
        <f t="shared" si="154"/>
        <v>4.1386090666325266E-2</v>
      </c>
    </row>
    <row r="173" spans="1:22" x14ac:dyDescent="0.3">
      <c r="A173" s="32" t="s">
        <v>25</v>
      </c>
      <c r="B173" s="6">
        <f t="shared" si="149"/>
        <v>5.3170304915754238E-2</v>
      </c>
      <c r="C173" s="6">
        <f t="shared" si="150"/>
        <v>0.12825010389195177</v>
      </c>
      <c r="D173" s="6">
        <f t="shared" si="151"/>
        <v>0.16210025465147826</v>
      </c>
      <c r="E173" s="6">
        <f t="shared" si="152"/>
        <v>7.5872838916317187E-2</v>
      </c>
      <c r="F173" s="6">
        <f t="shared" si="153"/>
        <v>5.6947216367506229E-2</v>
      </c>
    </row>
    <row r="174" spans="1:22" x14ac:dyDescent="0.3">
      <c r="A174" s="32" t="s">
        <v>28</v>
      </c>
      <c r="B174" s="6">
        <f t="shared" si="149"/>
        <v>3.8255549714016901E-2</v>
      </c>
      <c r="C174" s="6">
        <f t="shared" si="150"/>
        <v>0.14882255469696071</v>
      </c>
      <c r="D174" s="6">
        <f t="shared" si="151"/>
        <v>5.9671369647440367E-2</v>
      </c>
      <c r="E174" s="6">
        <f t="shared" si="152"/>
        <v>7.5872838916317187E-2</v>
      </c>
      <c r="F174" s="6">
        <f t="shared" si="153"/>
        <v>0.16463046897829509</v>
      </c>
    </row>
    <row r="175" spans="1:22" x14ac:dyDescent="0.3">
      <c r="A175" s="32" t="s">
        <v>31</v>
      </c>
      <c r="B175" s="6">
        <f t="shared" si="149"/>
        <v>0.19776446327482314</v>
      </c>
      <c r="C175" s="6">
        <f t="shared" si="150"/>
        <v>0.1707245253476383</v>
      </c>
      <c r="D175" s="6">
        <f t="shared" si="151"/>
        <v>6.6845781407773211E-2</v>
      </c>
      <c r="E175" s="6">
        <f t="shared" si="152"/>
        <v>0.16140751358142666</v>
      </c>
      <c r="F175" s="6">
        <f t="shared" si="153"/>
        <v>0.16463046897829509</v>
      </c>
    </row>
    <row r="176" spans="1:22" x14ac:dyDescent="0.3">
      <c r="A176" s="32" t="s">
        <v>35</v>
      </c>
      <c r="B176" s="6">
        <f t="shared" si="149"/>
        <v>0.11905164709153228</v>
      </c>
      <c r="C176" s="6">
        <f t="shared" si="150"/>
        <v>0.17207836865044912</v>
      </c>
      <c r="D176" s="6">
        <f t="shared" si="151"/>
        <v>0.12236756409692706</v>
      </c>
      <c r="E176" s="6">
        <f t="shared" si="152"/>
        <v>7.5872838916317187E-2</v>
      </c>
      <c r="F176" s="6">
        <f t="shared" si="153"/>
        <v>0.16463046897829509</v>
      </c>
    </row>
    <row r="179" spans="1:5" x14ac:dyDescent="0.3">
      <c r="A179" s="46" t="s">
        <v>60</v>
      </c>
      <c r="B179" s="38" t="s">
        <v>43</v>
      </c>
    </row>
    <row r="180" spans="1:5" x14ac:dyDescent="0.3">
      <c r="A180" s="47" t="s">
        <v>6</v>
      </c>
      <c r="B180" s="47">
        <f t="array" ref="B180:B188">MMULT(B168:F176,I168:I172)</f>
        <v>0.1806488124934211</v>
      </c>
      <c r="E180" s="1"/>
    </row>
    <row r="181" spans="1:5" x14ac:dyDescent="0.3">
      <c r="A181" s="8" t="s">
        <v>10</v>
      </c>
      <c r="B181" s="8">
        <v>0.11514242438199657</v>
      </c>
      <c r="E181" s="1"/>
    </row>
    <row r="182" spans="1:5" x14ac:dyDescent="0.3">
      <c r="A182" s="8" t="s">
        <v>13</v>
      </c>
      <c r="B182" s="8">
        <v>8.4030295773107111E-2</v>
      </c>
      <c r="E182" s="1"/>
    </row>
    <row r="183" spans="1:5" x14ac:dyDescent="0.3">
      <c r="A183" s="8" t="s">
        <v>17</v>
      </c>
      <c r="B183" s="8">
        <v>7.8658256297360757E-2</v>
      </c>
      <c r="E183" s="1"/>
    </row>
    <row r="184" spans="1:5" x14ac:dyDescent="0.3">
      <c r="A184" s="8" t="s">
        <v>21</v>
      </c>
      <c r="B184" s="8">
        <v>7.542017519076924E-2</v>
      </c>
      <c r="E184" s="1"/>
    </row>
    <row r="185" spans="1:5" x14ac:dyDescent="0.3">
      <c r="A185" s="8" t="s">
        <v>25</v>
      </c>
      <c r="B185" s="8">
        <v>8.7109146440948318E-2</v>
      </c>
      <c r="E185" s="1"/>
    </row>
    <row r="186" spans="1:5" x14ac:dyDescent="0.3">
      <c r="A186" s="8" t="s">
        <v>28</v>
      </c>
      <c r="B186" s="8">
        <v>7.6515664863117477E-2</v>
      </c>
      <c r="E186" s="1"/>
    </row>
    <row r="187" spans="1:5" x14ac:dyDescent="0.3">
      <c r="A187" s="8" t="s">
        <v>31</v>
      </c>
      <c r="B187" s="8">
        <v>0.17096510211446769</v>
      </c>
      <c r="E187" s="1"/>
    </row>
    <row r="188" spans="1:5" x14ac:dyDescent="0.3">
      <c r="A188" s="8" t="s">
        <v>35</v>
      </c>
      <c r="B188" s="8">
        <v>0.13151012244481186</v>
      </c>
      <c r="E188" s="1"/>
    </row>
  </sheetData>
  <sortState xmlns:xlrd2="http://schemas.microsoft.com/office/spreadsheetml/2017/richdata2" ref="D181:D188">
    <sortCondition descending="1" ref="D180:D188"/>
  </sortState>
  <mergeCells count="14">
    <mergeCell ref="N165:S165"/>
    <mergeCell ref="U161:V161"/>
    <mergeCell ref="A46:F46"/>
    <mergeCell ref="A6:M6"/>
    <mergeCell ref="A38:G38"/>
    <mergeCell ref="A7:M7"/>
    <mergeCell ref="A21:F21"/>
    <mergeCell ref="A29:F29"/>
    <mergeCell ref="A9:F9"/>
    <mergeCell ref="A1:M1"/>
    <mergeCell ref="A2:M2"/>
    <mergeCell ref="A3:M3"/>
    <mergeCell ref="A4:M4"/>
    <mergeCell ref="A5:M5"/>
  </mergeCells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 VĂN</dc:creator>
  <cp:lastModifiedBy>lè lập</cp:lastModifiedBy>
  <dcterms:created xsi:type="dcterms:W3CDTF">2024-03-12T09:44:18Z</dcterms:created>
  <dcterms:modified xsi:type="dcterms:W3CDTF">2025-09-16T18:22:56Z</dcterms:modified>
</cp:coreProperties>
</file>