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WorkSpace\StudyAdroad\Gustave-eiffel course\Decision Marking\GroupProject\code\"/>
    </mc:Choice>
  </mc:AlternateContent>
  <xr:revisionPtr revIDLastSave="0" documentId="13_ncr:1_{D9A43CED-F06B-4A35-94A3-7F00DA14DC70}" xr6:coauthVersionLast="47" xr6:coauthVersionMax="47" xr10:uidLastSave="{00000000-0000-0000-0000-000000000000}"/>
  <bookViews>
    <workbookView xWindow="-120" yWindow="-120" windowWidth="29040" windowHeight="15720" activeTab="4" xr2:uid="{98D33FA2-7905-4C52-B4B3-81A93667A742}"/>
  </bookViews>
  <sheets>
    <sheet name="Cong_Son" sheetId="4" r:id="rId1"/>
    <sheet name="Samar" sheetId="1" r:id="rId2"/>
    <sheet name="Nikethan" sheetId="2" r:id="rId3"/>
    <sheet name="Adel" sheetId="3" r:id="rId4"/>
    <sheet name="Group_ah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L7" i="3"/>
  <c r="L7" i="2"/>
  <c r="L7" i="1"/>
  <c r="L7" i="4"/>
  <c r="L8" i="4"/>
  <c r="C14" i="4" l="1"/>
  <c r="L13" i="4" s="1"/>
  <c r="I12" i="4"/>
  <c r="I11" i="4"/>
  <c r="H11" i="4"/>
  <c r="I10" i="4"/>
  <c r="H10" i="4"/>
  <c r="G10" i="4"/>
  <c r="I9" i="4"/>
  <c r="H9" i="4"/>
  <c r="G9" i="4"/>
  <c r="F9" i="4"/>
  <c r="I8" i="4"/>
  <c r="H8" i="4"/>
  <c r="G8" i="4"/>
  <c r="F8" i="4"/>
  <c r="E8" i="4"/>
  <c r="I7" i="4"/>
  <c r="H7" i="4"/>
  <c r="G7" i="4"/>
  <c r="F7" i="4"/>
  <c r="E7" i="4"/>
  <c r="D7" i="4"/>
  <c r="D14" i="4" s="1"/>
  <c r="C14" i="3"/>
  <c r="L10" i="3" s="1"/>
  <c r="I12" i="3"/>
  <c r="I11" i="3"/>
  <c r="H11" i="3"/>
  <c r="I10" i="3"/>
  <c r="H10" i="3"/>
  <c r="G10" i="3"/>
  <c r="I9" i="3"/>
  <c r="H9" i="3"/>
  <c r="G9" i="3"/>
  <c r="F9" i="3"/>
  <c r="I8" i="3"/>
  <c r="H8" i="3"/>
  <c r="G8" i="3"/>
  <c r="F8" i="3"/>
  <c r="E8" i="3"/>
  <c r="I7" i="3"/>
  <c r="H7" i="3"/>
  <c r="G7" i="3"/>
  <c r="F7" i="3"/>
  <c r="E7" i="3"/>
  <c r="D7" i="3"/>
  <c r="E14" i="2"/>
  <c r="N10" i="2" s="1"/>
  <c r="C14" i="2"/>
  <c r="L13" i="2" s="1"/>
  <c r="N13" i="2"/>
  <c r="I12" i="2"/>
  <c r="I11" i="2"/>
  <c r="H11" i="2"/>
  <c r="I10" i="2"/>
  <c r="H10" i="2"/>
  <c r="G10" i="2"/>
  <c r="P10" i="2" s="1"/>
  <c r="N9" i="2"/>
  <c r="L9" i="2"/>
  <c r="I9" i="2"/>
  <c r="H9" i="2"/>
  <c r="G9" i="2"/>
  <c r="F9" i="2"/>
  <c r="I8" i="2"/>
  <c r="H8" i="2"/>
  <c r="G8" i="2"/>
  <c r="F8" i="2"/>
  <c r="E8" i="2"/>
  <c r="N8" i="2" s="1"/>
  <c r="I7" i="2"/>
  <c r="H7" i="2"/>
  <c r="G7" i="2"/>
  <c r="G14" i="2" s="1"/>
  <c r="F7" i="2"/>
  <c r="F14" i="2" s="1"/>
  <c r="E7" i="2"/>
  <c r="N7" i="2" s="1"/>
  <c r="D7" i="2"/>
  <c r="D14" i="2" s="1"/>
  <c r="D12" i="5"/>
  <c r="H8" i="5" s="1"/>
  <c r="E12" i="5"/>
  <c r="H9" i="5" s="1"/>
  <c r="F12" i="5"/>
  <c r="H10" i="5" s="1"/>
  <c r="G12" i="5"/>
  <c r="H11" i="5" s="1"/>
  <c r="D11" i="5"/>
  <c r="G8" i="5" s="1"/>
  <c r="E11" i="5"/>
  <c r="G9" i="5" s="1"/>
  <c r="F11" i="5"/>
  <c r="G10" i="5" s="1"/>
  <c r="D10" i="5"/>
  <c r="F8" i="5" s="1"/>
  <c r="E10" i="5"/>
  <c r="F9" i="5" s="1"/>
  <c r="D9" i="5"/>
  <c r="E8" i="5" s="1"/>
  <c r="H13" i="5"/>
  <c r="I12" i="5" s="1"/>
  <c r="D13" i="5"/>
  <c r="I8" i="5" s="1"/>
  <c r="E13" i="5"/>
  <c r="I9" i="5" s="1"/>
  <c r="F13" i="5"/>
  <c r="I10" i="5" s="1"/>
  <c r="G13" i="5"/>
  <c r="I11" i="5" s="1"/>
  <c r="C9" i="5"/>
  <c r="E7" i="5" s="1"/>
  <c r="C10" i="5"/>
  <c r="F7" i="5" s="1"/>
  <c r="C11" i="5"/>
  <c r="G7" i="5" s="1"/>
  <c r="C12" i="5"/>
  <c r="H7" i="5" s="1"/>
  <c r="C13" i="5"/>
  <c r="I7" i="5" s="1"/>
  <c r="C8" i="5"/>
  <c r="C14" i="1"/>
  <c r="L13" i="1" s="1"/>
  <c r="I12" i="1"/>
  <c r="I11" i="1"/>
  <c r="H11" i="1"/>
  <c r="I10" i="1"/>
  <c r="H10" i="1"/>
  <c r="G10" i="1"/>
  <c r="I9" i="1"/>
  <c r="H9" i="1"/>
  <c r="G9" i="1"/>
  <c r="F9" i="1"/>
  <c r="I8" i="1"/>
  <c r="H8" i="1"/>
  <c r="G8" i="1"/>
  <c r="F8" i="1"/>
  <c r="E8" i="1"/>
  <c r="I7" i="1"/>
  <c r="H7" i="1"/>
  <c r="G7" i="1"/>
  <c r="F7" i="1"/>
  <c r="E7" i="1"/>
  <c r="D7" i="1"/>
  <c r="I14" i="4" l="1"/>
  <c r="R7" i="4" s="1"/>
  <c r="F14" i="4"/>
  <c r="O10" i="4" s="1"/>
  <c r="E14" i="4"/>
  <c r="N10" i="4" s="1"/>
  <c r="L9" i="4"/>
  <c r="E14" i="3"/>
  <c r="N11" i="3" s="1"/>
  <c r="H14" i="3"/>
  <c r="Q9" i="3" s="1"/>
  <c r="F14" i="3"/>
  <c r="O8" i="3" s="1"/>
  <c r="I14" i="3"/>
  <c r="R8" i="3" s="1"/>
  <c r="L9" i="3"/>
  <c r="L12" i="3"/>
  <c r="G14" i="3"/>
  <c r="P10" i="3" s="1"/>
  <c r="L13" i="3"/>
  <c r="L11" i="1"/>
  <c r="L9" i="1"/>
  <c r="L8" i="1"/>
  <c r="M10" i="4"/>
  <c r="M12" i="4"/>
  <c r="M13" i="4"/>
  <c r="M8" i="4"/>
  <c r="M11" i="4"/>
  <c r="M7" i="4"/>
  <c r="M9" i="4"/>
  <c r="L11" i="4"/>
  <c r="L12" i="4"/>
  <c r="G14" i="4"/>
  <c r="P9" i="4" s="1"/>
  <c r="L10" i="4"/>
  <c r="H14" i="4"/>
  <c r="Q11" i="4" s="1"/>
  <c r="L11" i="3"/>
  <c r="D14" i="3"/>
  <c r="M7" i="3" s="1"/>
  <c r="L8" i="3"/>
  <c r="O12" i="2"/>
  <c r="O8" i="2"/>
  <c r="O11" i="2"/>
  <c r="O7" i="2"/>
  <c r="O9" i="2"/>
  <c r="O13" i="2"/>
  <c r="O10" i="2"/>
  <c r="P12" i="2"/>
  <c r="P11" i="2"/>
  <c r="P7" i="2"/>
  <c r="P13" i="2"/>
  <c r="P9" i="2"/>
  <c r="R7" i="2"/>
  <c r="R11" i="2"/>
  <c r="M13" i="2"/>
  <c r="M10" i="2"/>
  <c r="M12" i="2"/>
  <c r="M8" i="2"/>
  <c r="M11" i="2"/>
  <c r="M7" i="2"/>
  <c r="M9" i="2"/>
  <c r="P8" i="2"/>
  <c r="L11" i="2"/>
  <c r="L8" i="2"/>
  <c r="N11" i="2"/>
  <c r="L12" i="2"/>
  <c r="L10" i="2"/>
  <c r="H14" i="2"/>
  <c r="Q8" i="2" s="1"/>
  <c r="N12" i="2"/>
  <c r="I14" i="2"/>
  <c r="R9" i="2" s="1"/>
  <c r="L12" i="1"/>
  <c r="L10" i="1"/>
  <c r="I14" i="1"/>
  <c r="R10" i="1" s="1"/>
  <c r="F14" i="1"/>
  <c r="O11" i="1" s="1"/>
  <c r="E14" i="5"/>
  <c r="O9" i="5" s="1"/>
  <c r="I14" i="5"/>
  <c r="S9" i="5" s="1"/>
  <c r="C14" i="5"/>
  <c r="M9" i="5" s="1"/>
  <c r="D7" i="5"/>
  <c r="D14" i="5" s="1"/>
  <c r="N7" i="5" s="1"/>
  <c r="F14" i="5"/>
  <c r="P7" i="5" s="1"/>
  <c r="G14" i="5"/>
  <c r="Q8" i="5" s="1"/>
  <c r="H14" i="5"/>
  <c r="R11" i="1"/>
  <c r="R12" i="1"/>
  <c r="D14" i="1"/>
  <c r="E14" i="1"/>
  <c r="N7" i="1" s="1"/>
  <c r="G14" i="1"/>
  <c r="P7" i="1" s="1"/>
  <c r="H14" i="1"/>
  <c r="Q11" i="1" s="1"/>
  <c r="R8" i="4" l="1"/>
  <c r="R11" i="4"/>
  <c r="R12" i="4"/>
  <c r="R9" i="4"/>
  <c r="R10" i="4"/>
  <c r="R13" i="4"/>
  <c r="N12" i="4"/>
  <c r="O7" i="4"/>
  <c r="O11" i="4"/>
  <c r="O12" i="4"/>
  <c r="O8" i="4"/>
  <c r="O13" i="4"/>
  <c r="O9" i="4"/>
  <c r="N7" i="4"/>
  <c r="N8" i="4"/>
  <c r="N9" i="4"/>
  <c r="N13" i="4"/>
  <c r="N11" i="4"/>
  <c r="Q7" i="4"/>
  <c r="N13" i="3"/>
  <c r="Q12" i="3"/>
  <c r="Q8" i="3"/>
  <c r="N12" i="3"/>
  <c r="N10" i="3"/>
  <c r="N8" i="3"/>
  <c r="N7" i="3"/>
  <c r="N9" i="3"/>
  <c r="Q13" i="3"/>
  <c r="Q7" i="3"/>
  <c r="Q11" i="3"/>
  <c r="Q10" i="3"/>
  <c r="P12" i="3"/>
  <c r="O10" i="3"/>
  <c r="R12" i="3"/>
  <c r="R13" i="3"/>
  <c r="R9" i="3"/>
  <c r="R11" i="3"/>
  <c r="O13" i="3"/>
  <c r="O9" i="3"/>
  <c r="O7" i="3"/>
  <c r="O11" i="3"/>
  <c r="O12" i="3"/>
  <c r="R7" i="3"/>
  <c r="R10" i="3"/>
  <c r="P13" i="3"/>
  <c r="P11" i="3"/>
  <c r="P9" i="3"/>
  <c r="P8" i="3"/>
  <c r="P7" i="3"/>
  <c r="R7" i="1"/>
  <c r="R13" i="1"/>
  <c r="P8" i="1"/>
  <c r="R8" i="1"/>
  <c r="R9" i="1"/>
  <c r="O12" i="1"/>
  <c r="P7" i="4"/>
  <c r="P10" i="4"/>
  <c r="P11" i="4"/>
  <c r="P13" i="4"/>
  <c r="P12" i="4"/>
  <c r="P8" i="4"/>
  <c r="Q9" i="4"/>
  <c r="Q10" i="4"/>
  <c r="Q13" i="4"/>
  <c r="Q8" i="4"/>
  <c r="Q12" i="4"/>
  <c r="M12" i="5"/>
  <c r="M13" i="3"/>
  <c r="M10" i="3"/>
  <c r="M12" i="3"/>
  <c r="M8" i="3"/>
  <c r="M11" i="3"/>
  <c r="M9" i="3"/>
  <c r="S9" i="2"/>
  <c r="S13" i="2"/>
  <c r="Q9" i="2"/>
  <c r="Q13" i="2"/>
  <c r="Q10" i="2"/>
  <c r="S10" i="2" s="1"/>
  <c r="Q12" i="2"/>
  <c r="S12" i="2" s="1"/>
  <c r="S8" i="2"/>
  <c r="Q11" i="2"/>
  <c r="S11" i="2"/>
  <c r="R8" i="2"/>
  <c r="R13" i="2"/>
  <c r="R10" i="2"/>
  <c r="R12" i="2"/>
  <c r="Q7" i="2"/>
  <c r="S7" i="2" s="1"/>
  <c r="O10" i="1"/>
  <c r="O13" i="1"/>
  <c r="O9" i="1"/>
  <c r="O8" i="1"/>
  <c r="O7" i="1"/>
  <c r="O7" i="5"/>
  <c r="S8" i="5"/>
  <c r="S7" i="5"/>
  <c r="O8" i="5"/>
  <c r="Q7" i="5"/>
  <c r="O12" i="5"/>
  <c r="O11" i="5"/>
  <c r="O10" i="5"/>
  <c r="S10" i="5"/>
  <c r="S13" i="5"/>
  <c r="S12" i="5"/>
  <c r="O13" i="5"/>
  <c r="S11" i="5"/>
  <c r="M8" i="5"/>
  <c r="M11" i="5"/>
  <c r="M10" i="5"/>
  <c r="M13" i="5"/>
  <c r="R13" i="5"/>
  <c r="R12" i="5"/>
  <c r="R8" i="5"/>
  <c r="R9" i="5"/>
  <c r="Q12" i="5"/>
  <c r="Q11" i="5"/>
  <c r="Q9" i="5"/>
  <c r="Q13" i="5"/>
  <c r="Q10" i="5"/>
  <c r="R7" i="5"/>
  <c r="R11" i="5"/>
  <c r="P10" i="5"/>
  <c r="P11" i="5"/>
  <c r="P12" i="5"/>
  <c r="P13" i="5"/>
  <c r="N10" i="5"/>
  <c r="N12" i="5"/>
  <c r="N13" i="5"/>
  <c r="N8" i="5"/>
  <c r="N9" i="5"/>
  <c r="N11" i="5"/>
  <c r="P9" i="5"/>
  <c r="R10" i="5"/>
  <c r="P8" i="5"/>
  <c r="M10" i="1"/>
  <c r="M12" i="1"/>
  <c r="M8" i="1"/>
  <c r="M13" i="1"/>
  <c r="M11" i="1"/>
  <c r="M9" i="1"/>
  <c r="M7" i="1"/>
  <c r="N12" i="1"/>
  <c r="N8" i="1"/>
  <c r="N10" i="1"/>
  <c r="N11" i="1"/>
  <c r="N9" i="1"/>
  <c r="N13" i="1"/>
  <c r="Q9" i="1"/>
  <c r="Q13" i="1"/>
  <c r="Q12" i="1"/>
  <c r="Q8" i="1"/>
  <c r="Q10" i="1"/>
  <c r="P9" i="1"/>
  <c r="P11" i="1"/>
  <c r="P13" i="1"/>
  <c r="P10" i="1"/>
  <c r="P12" i="1"/>
  <c r="Q7" i="1"/>
  <c r="S11" i="4" l="1"/>
  <c r="S9" i="4"/>
  <c r="S13" i="4"/>
  <c r="S10" i="4"/>
  <c r="S7" i="4"/>
  <c r="S8" i="4"/>
  <c r="S12" i="4"/>
  <c r="S12" i="3"/>
  <c r="S7" i="3"/>
  <c r="S11" i="3"/>
  <c r="S9" i="3"/>
  <c r="S13" i="3"/>
  <c r="S10" i="3"/>
  <c r="S8" i="3"/>
  <c r="S11" i="1"/>
  <c r="S9" i="1"/>
  <c r="T13" i="2"/>
  <c r="U13" i="2" s="1"/>
  <c r="T10" i="2"/>
  <c r="U10" i="2" s="1"/>
  <c r="T12" i="2"/>
  <c r="U12" i="2" s="1"/>
  <c r="T8" i="2"/>
  <c r="U8" i="2" s="1"/>
  <c r="T9" i="2"/>
  <c r="U9" i="2" s="1"/>
  <c r="T11" i="2"/>
  <c r="U11" i="2" s="1"/>
  <c r="T7" i="2"/>
  <c r="U7" i="2" s="1"/>
  <c r="S10" i="1"/>
  <c r="S7" i="1"/>
  <c r="T13" i="5"/>
  <c r="T7" i="5"/>
  <c r="T8" i="5"/>
  <c r="T12" i="5"/>
  <c r="T10" i="5"/>
  <c r="T11" i="5"/>
  <c r="T9" i="5"/>
  <c r="S13" i="1"/>
  <c r="S8" i="1"/>
  <c r="S12" i="1"/>
  <c r="T8" i="4" l="1"/>
  <c r="U8" i="4" s="1"/>
  <c r="T9" i="4"/>
  <c r="U9" i="4" s="1"/>
  <c r="T7" i="4"/>
  <c r="U7" i="4" s="1"/>
  <c r="T13" i="4"/>
  <c r="U13" i="4" s="1"/>
  <c r="T12" i="4"/>
  <c r="U12" i="4" s="1"/>
  <c r="T10" i="4"/>
  <c r="U10" i="4" s="1"/>
  <c r="T11" i="4"/>
  <c r="U11" i="4" s="1"/>
  <c r="T13" i="3"/>
  <c r="U13" i="3" s="1"/>
  <c r="T7" i="3"/>
  <c r="U7" i="3" s="1"/>
  <c r="T8" i="3"/>
  <c r="U8" i="3" s="1"/>
  <c r="T10" i="3"/>
  <c r="U10" i="3" s="1"/>
  <c r="T11" i="3"/>
  <c r="U11" i="3" s="1"/>
  <c r="T9" i="3"/>
  <c r="U9" i="3" s="1"/>
  <c r="T12" i="3"/>
  <c r="U12" i="3" s="1"/>
  <c r="U14" i="2"/>
  <c r="V7" i="2" s="1"/>
  <c r="X7" i="2" s="1"/>
  <c r="T12" i="1"/>
  <c r="U12" i="1" s="1"/>
  <c r="T10" i="1"/>
  <c r="U10" i="1" s="1"/>
  <c r="T13" i="1"/>
  <c r="U13" i="1" s="1"/>
  <c r="U13" i="5"/>
  <c r="V13" i="5" s="1"/>
  <c r="U9" i="5"/>
  <c r="V9" i="5" s="1"/>
  <c r="U8" i="5"/>
  <c r="V8" i="5" s="1"/>
  <c r="U12" i="5"/>
  <c r="V12" i="5" s="1"/>
  <c r="U11" i="5"/>
  <c r="V11" i="5" s="1"/>
  <c r="U7" i="5"/>
  <c r="V7" i="5" s="1"/>
  <c r="U10" i="5"/>
  <c r="V10" i="5" s="1"/>
  <c r="T7" i="1"/>
  <c r="U7" i="1" s="1"/>
  <c r="T9" i="1"/>
  <c r="U9" i="1" s="1"/>
  <c r="T11" i="1"/>
  <c r="U11" i="1" s="1"/>
  <c r="T8" i="1"/>
  <c r="U8" i="1" s="1"/>
  <c r="U14" i="4" l="1"/>
  <c r="V7" i="4" s="1"/>
  <c r="X7" i="4" s="1"/>
  <c r="U14" i="3"/>
  <c r="V7" i="3" s="1"/>
  <c r="X7" i="3" s="1"/>
  <c r="U14" i="1"/>
  <c r="V7" i="1" s="1"/>
  <c r="X7" i="1" s="1"/>
  <c r="V14" i="5"/>
  <c r="W7" i="5" s="1"/>
  <c r="Y7" i="5" s="1"/>
</calcChain>
</file>

<file path=xl/sharedStrings.xml><?xml version="1.0" encoding="utf-8"?>
<sst xmlns="http://schemas.openxmlformats.org/spreadsheetml/2006/main" count="205" uniqueCount="24">
  <si>
    <t>Presentation</t>
  </si>
  <si>
    <t>Final Project</t>
  </si>
  <si>
    <t>HW1</t>
  </si>
  <si>
    <t xml:space="preserve"> Presence TD</t>
  </si>
  <si>
    <t>HW2</t>
  </si>
  <si>
    <t>Discussion</t>
  </si>
  <si>
    <t>Presence CM</t>
  </si>
  <si>
    <t>AW</t>
  </si>
  <si>
    <t>Lambda</t>
  </si>
  <si>
    <t>CI</t>
  </si>
  <si>
    <t>RI</t>
  </si>
  <si>
    <t>CR</t>
  </si>
  <si>
    <t>Sum of column</t>
  </si>
  <si>
    <t>Avg. of raw (w)</t>
  </si>
  <si>
    <t>Comparison matrix (A)</t>
  </si>
  <si>
    <t xml:space="preserve">Normalized Matrix </t>
  </si>
  <si>
    <t>Criteria</t>
  </si>
  <si>
    <t xml:space="preserve">n = 7 =&gt; </t>
  </si>
  <si>
    <t>RI = 1.32</t>
  </si>
  <si>
    <t xml:space="preserve">CR= 0.0158 (1.58%) &lt;0.1 (10%)  
=&gt;  the matrix is consistent </t>
  </si>
  <si>
    <t xml:space="preserve">CR= 0.0520 (5.20%) &lt;0.1 (10%)  
=&gt;  the matrix is consistent </t>
  </si>
  <si>
    <t xml:space="preserve">CR= 0.0742 (7.42%) &lt;0.1 (10%)  
=&gt;  the matrix is consistent </t>
  </si>
  <si>
    <t xml:space="preserve">CR= 0.0518 (5.18%) &lt;0.1 (10%)  
=&gt;  the matrix is consistent </t>
  </si>
  <si>
    <t xml:space="preserve">CR= 0.0151 (1.51%) &lt;0.1 (10%)  
=&gt;  the matrix is consistent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</si>
</sst>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[$-40C]General"/>
    <numFmt numFmtId="166" formatCode="#,##0.00&quot; &quot;[$€-40C];[Red]&quot;-&quot;#,##0.00&quot; &quot;[$€-40C]"/>
    <numFmt numFmtId="168" formatCode="0.0000"/>
  </numFmts>
  <fonts count="14">
    <font>
      <sz val="11"/>
      <color rgb="FF000000"/>
      <name val="Arial"/>
      <family val="2"/>
    </font>
    <font>
      <sz val="11"/>
      <color rgb="FF000000"/>
      <name val="Aptos Narrow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ptos Narrow"/>
    </font>
    <font>
      <sz val="16"/>
      <color theme="1"/>
      <name val="Times New Roman"/>
      <family val="1"/>
    </font>
    <font>
      <sz val="16"/>
      <color theme="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8" tint="-0.249977111117893"/>
      <name val="Times New Roman"/>
      <family val="1"/>
    </font>
    <font>
      <i/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5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1" fillId="0" borderId="0" applyNumberFormat="0" applyBorder="0" applyProtection="0"/>
    <xf numFmtId="0" fontId="1" fillId="0" borderId="0" applyNumberFormat="0" applyBorder="0" applyProtection="0"/>
    <xf numFmtId="0" fontId="3" fillId="0" borderId="0" applyNumberFormat="0" applyBorder="0" applyProtection="0"/>
    <xf numFmtId="166" fontId="3" fillId="0" borderId="0" applyBorder="0" applyProtection="0"/>
  </cellStyleXfs>
  <cellXfs count="37">
    <xf numFmtId="0" fontId="0" fillId="0" borderId="0" xfId="0"/>
    <xf numFmtId="168" fontId="5" fillId="0" borderId="0" xfId="0" applyNumberFormat="1" applyFont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8" fontId="6" fillId="3" borderId="2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168" fontId="5" fillId="2" borderId="1" xfId="0" applyNumberFormat="1" applyFont="1" applyFill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68" fontId="10" fillId="0" borderId="0" xfId="0" applyNumberFormat="1" applyFont="1" applyAlignment="1">
      <alignment horizontal="center"/>
    </xf>
    <xf numFmtId="165" fontId="1" fillId="0" borderId="0" xfId="1" applyFill="1" applyBorder="1"/>
    <xf numFmtId="0" fontId="0" fillId="0" borderId="0" xfId="0" applyFill="1" applyBorder="1"/>
    <xf numFmtId="0" fontId="1" fillId="0" borderId="0" xfId="5" applyFill="1" applyBorder="1"/>
    <xf numFmtId="0" fontId="1" fillId="0" borderId="0" xfId="5" applyFill="1" applyBorder="1" applyAlignment="1">
      <alignment horizontal="center" vertical="center"/>
    </xf>
    <xf numFmtId="0" fontId="1" fillId="0" borderId="0" xfId="5" applyFill="1" applyBorder="1" applyAlignment="1">
      <alignment horizontal="center"/>
    </xf>
    <xf numFmtId="164" fontId="1" fillId="0" borderId="0" xfId="5" applyNumberFormat="1" applyFill="1" applyBorder="1" applyAlignment="1">
      <alignment horizontal="center" vertical="center"/>
    </xf>
    <xf numFmtId="2" fontId="1" fillId="0" borderId="0" xfId="5" applyNumberFormat="1" applyFill="1" applyBorder="1" applyAlignment="1">
      <alignment horizontal="center" vertical="center"/>
    </xf>
    <xf numFmtId="168" fontId="5" fillId="0" borderId="0" xfId="0" applyNumberFormat="1" applyFont="1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168" fontId="9" fillId="0" borderId="3" xfId="0" applyNumberFormat="1" applyFont="1" applyBorder="1" applyAlignment="1">
      <alignment wrapText="1"/>
    </xf>
    <xf numFmtId="168" fontId="9" fillId="0" borderId="0" xfId="0" applyNumberFormat="1" applyFont="1" applyAlignment="1"/>
    <xf numFmtId="0" fontId="0" fillId="0" borderId="0" xfId="0" applyBorder="1"/>
    <xf numFmtId="165" fontId="1" fillId="0" borderId="0" xfId="1" applyFill="1" applyBorder="1" applyAlignment="1">
      <alignment horizontal="center"/>
    </xf>
    <xf numFmtId="165" fontId="4" fillId="0" borderId="0" xfId="1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 vertical="center"/>
    </xf>
    <xf numFmtId="12" fontId="1" fillId="0" borderId="0" xfId="1" applyNumberFormat="1" applyFill="1" applyBorder="1" applyAlignment="1">
      <alignment horizontal="center" vertical="center"/>
    </xf>
    <xf numFmtId="0" fontId="1" fillId="0" borderId="0" xfId="4" applyFill="1" applyBorder="1" applyAlignment="1">
      <alignment horizontal="center" vertical="center"/>
    </xf>
    <xf numFmtId="0" fontId="1" fillId="0" borderId="0" xfId="4" applyFill="1" applyBorder="1" applyAlignment="1">
      <alignment horizontal="center"/>
    </xf>
    <xf numFmtId="2" fontId="1" fillId="0" borderId="0" xfId="4" applyNumberFormat="1" applyFill="1" applyBorder="1" applyAlignment="1">
      <alignment horizontal="center" vertical="center"/>
    </xf>
    <xf numFmtId="168" fontId="5" fillId="4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 applyAlignment="1">
      <alignment horizontal="center"/>
    </xf>
    <xf numFmtId="168" fontId="12" fillId="4" borderId="1" xfId="0" applyNumberFormat="1" applyFont="1" applyFill="1" applyBorder="1" applyAlignment="1">
      <alignment horizontal="center"/>
    </xf>
    <xf numFmtId="168" fontId="13" fillId="0" borderId="0" xfId="0" applyNumberFormat="1" applyFont="1" applyAlignment="1">
      <alignment horizontal="center" wrapText="1"/>
    </xf>
  </cellXfs>
  <cellStyles count="8">
    <cellStyle name="Excel Built-in Normal" xfId="1" xr:uid="{3F531425-5A25-44BA-94B1-C5E1D84A6BFB}"/>
    <cellStyle name="Heading" xfId="2" xr:uid="{5DED8921-7459-4E5B-A40C-67BCA2801F24}"/>
    <cellStyle name="Heading1" xfId="3" xr:uid="{A41A738A-534A-424E-AFDB-00991A1E01CB}"/>
    <cellStyle name="Normal" xfId="0" builtinId="0" customBuiltin="1"/>
    <cellStyle name="Normal 2" xfId="4" xr:uid="{3437A7D2-9B7E-44C2-8CE5-1C551CB97CE2}"/>
    <cellStyle name="Normal 3" xfId="5" xr:uid="{9AA40A8E-45F8-43FE-9FF8-431939609008}"/>
    <cellStyle name="Result" xfId="6" xr:uid="{CAFAF83E-4BD3-4A02-953F-0BB9EA5B2F16}"/>
    <cellStyle name="Result2" xfId="7" xr:uid="{278BEBDC-5EC3-4447-89F4-DA973391A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166134</xdr:colOff>
      <xdr:row>0</xdr:row>
      <xdr:rowOff>0</xdr:rowOff>
    </xdr:from>
    <xdr:to>
      <xdr:col>23</xdr:col>
      <xdr:colOff>398720</xdr:colOff>
      <xdr:row>4</xdr:row>
      <xdr:rowOff>179713</xdr:rowOff>
    </xdr:to>
    <xdr:pic>
      <xdr:nvPicPr>
        <xdr:cNvPr id="2" name="Picture 1" descr="Université Gustave Eiffel">
          <a:extLst>
            <a:ext uri="{FF2B5EF4-FFF2-40B4-BE49-F238E27FC236}">
              <a16:creationId xmlns:a16="http://schemas.microsoft.com/office/drawing/2014/main" id="{41E8C77E-F645-4466-A50B-C8456683F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2239" y="0"/>
          <a:ext cx="4574214" cy="966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D718-3CCB-42F9-B5FF-F6A65C66F55E}">
  <dimension ref="A1:AMI22"/>
  <sheetViews>
    <sheetView zoomScale="86" workbookViewId="0">
      <selection activeCell="W8" sqref="W8:AB10"/>
    </sheetView>
  </sheetViews>
  <sheetFormatPr defaultRowHeight="14.25"/>
  <cols>
    <col min="1" max="1" width="9.125" style="24" bestFit="1" customWidth="1"/>
    <col min="2" max="2" width="25.875" style="24" bestFit="1" customWidth="1"/>
    <col min="3" max="3" width="14.125" style="24" bestFit="1" customWidth="1"/>
    <col min="4" max="4" width="14.75" style="24" bestFit="1" customWidth="1"/>
    <col min="5" max="5" width="10" style="24" bestFit="1" customWidth="1"/>
    <col min="6" max="6" width="15" style="24" bestFit="1" customWidth="1"/>
    <col min="7" max="7" width="10" style="24" bestFit="1" customWidth="1"/>
    <col min="8" max="8" width="12.625" style="24" bestFit="1" customWidth="1"/>
    <col min="9" max="9" width="15" style="24" bestFit="1" customWidth="1"/>
    <col min="10" max="10" width="8.75" style="24" customWidth="1"/>
    <col min="11" max="11" width="15" style="24" bestFit="1" customWidth="1"/>
    <col min="12" max="12" width="14.125" style="24" bestFit="1" customWidth="1"/>
    <col min="13" max="13" width="14.75" style="24" bestFit="1" customWidth="1"/>
    <col min="14" max="14" width="8.625" style="24" bestFit="1" customWidth="1"/>
    <col min="15" max="15" width="15" style="24" bestFit="1" customWidth="1"/>
    <col min="16" max="16" width="8.625" style="24" bestFit="1" customWidth="1"/>
    <col min="17" max="17" width="12.625" style="24" bestFit="1" customWidth="1"/>
    <col min="18" max="18" width="15" style="24" bestFit="1" customWidth="1"/>
    <col min="19" max="19" width="17.875" style="24" bestFit="1" customWidth="1"/>
    <col min="20" max="20" width="8.625" style="24" bestFit="1" customWidth="1"/>
    <col min="21" max="21" width="9.375" style="24" bestFit="1" customWidth="1"/>
    <col min="22" max="22" width="8.625" style="24" bestFit="1" customWidth="1"/>
    <col min="23" max="23" width="12.5" style="24" bestFit="1" customWidth="1"/>
    <col min="24" max="24" width="8.625" style="24" bestFit="1" customWidth="1"/>
    <col min="25" max="25" width="11.875" style="24" bestFit="1" customWidth="1"/>
    <col min="26" max="16384" width="9" style="24"/>
  </cols>
  <sheetData>
    <row r="1" spans="1:1023">
      <c r="A1" s="30"/>
      <c r="B1" s="31"/>
      <c r="C1" s="31"/>
      <c r="D1" s="31"/>
      <c r="E1" s="31"/>
      <c r="F1" s="31"/>
      <c r="G1" s="31"/>
      <c r="H1" s="31"/>
      <c r="I1" s="11"/>
      <c r="J1" s="13"/>
      <c r="K1" s="14"/>
      <c r="L1" s="14"/>
      <c r="M1" s="14"/>
      <c r="N1" s="14"/>
      <c r="O1" s="14"/>
      <c r="P1" s="14"/>
      <c r="Q1" s="14"/>
      <c r="R1" s="13"/>
      <c r="S1" s="13"/>
      <c r="T1" s="13"/>
      <c r="U1" s="13"/>
      <c r="V1" s="13"/>
      <c r="W1" s="13"/>
    </row>
    <row r="2" spans="1:1023">
      <c r="A2" s="31"/>
      <c r="B2" s="32"/>
      <c r="C2" s="32"/>
      <c r="D2" s="32"/>
      <c r="E2" s="32"/>
      <c r="F2" s="32"/>
      <c r="G2" s="32"/>
      <c r="H2" s="32"/>
      <c r="I2" s="11"/>
      <c r="J2" s="14"/>
      <c r="K2" s="16"/>
      <c r="L2" s="16"/>
      <c r="M2" s="16"/>
      <c r="N2" s="16"/>
      <c r="O2" s="16"/>
      <c r="P2" s="16"/>
      <c r="Q2" s="16"/>
      <c r="R2" s="15"/>
      <c r="S2" s="15"/>
      <c r="T2" s="16"/>
      <c r="U2" s="16"/>
      <c r="V2" s="16"/>
      <c r="W2" s="16"/>
    </row>
    <row r="3" spans="1:1023">
      <c r="A3" s="31"/>
      <c r="B3" s="32"/>
      <c r="C3" s="32"/>
      <c r="D3" s="32"/>
      <c r="E3" s="32"/>
      <c r="F3" s="32"/>
      <c r="G3" s="32"/>
      <c r="H3" s="32"/>
      <c r="I3" s="11"/>
      <c r="J3" s="14"/>
      <c r="K3" s="16"/>
      <c r="L3" s="16"/>
      <c r="M3" s="16"/>
      <c r="N3" s="16"/>
      <c r="O3" s="16"/>
      <c r="P3" s="16"/>
      <c r="Q3" s="16"/>
      <c r="R3" s="15"/>
      <c r="S3" s="15"/>
      <c r="T3" s="16"/>
      <c r="U3" s="16"/>
      <c r="V3" s="16"/>
      <c r="W3" s="16"/>
    </row>
    <row r="4" spans="1:1023" s="11" customFormat="1" ht="20.25">
      <c r="A4" s="1"/>
      <c r="B4" s="2" t="s">
        <v>14</v>
      </c>
      <c r="C4" s="2"/>
      <c r="D4" s="2"/>
      <c r="E4" s="2"/>
      <c r="F4" s="2"/>
      <c r="G4" s="2"/>
      <c r="H4" s="2"/>
      <c r="I4" s="2"/>
      <c r="J4" s="1"/>
      <c r="K4" s="3" t="s">
        <v>15</v>
      </c>
      <c r="L4" s="3"/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</row>
    <row r="5" spans="1:1023" s="11" customFormat="1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</row>
    <row r="6" spans="1:1023" s="11" customFormat="1" ht="20.25" customHeight="1">
      <c r="A6" s="4" t="s">
        <v>16</v>
      </c>
      <c r="B6" s="5"/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1"/>
      <c r="K6" s="5"/>
      <c r="L6" s="5" t="s">
        <v>0</v>
      </c>
      <c r="M6" s="5" t="s">
        <v>1</v>
      </c>
      <c r="N6" s="5" t="s">
        <v>2</v>
      </c>
      <c r="O6" s="5" t="s">
        <v>3</v>
      </c>
      <c r="P6" s="5" t="s">
        <v>4</v>
      </c>
      <c r="Q6" s="5" t="s">
        <v>5</v>
      </c>
      <c r="R6" s="5" t="s">
        <v>6</v>
      </c>
      <c r="S6" s="34" t="s">
        <v>13</v>
      </c>
      <c r="T6" s="5" t="s">
        <v>7</v>
      </c>
      <c r="U6" s="5" t="s">
        <v>8</v>
      </c>
      <c r="V6" s="5" t="s">
        <v>9</v>
      </c>
      <c r="W6" s="5" t="s">
        <v>10</v>
      </c>
      <c r="X6" s="34" t="s">
        <v>11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</row>
    <row r="7" spans="1:1023" s="11" customFormat="1" ht="20.25">
      <c r="A7" s="1"/>
      <c r="B7" s="5" t="s">
        <v>0</v>
      </c>
      <c r="C7" s="5">
        <v>1</v>
      </c>
      <c r="D7" s="5">
        <f>1/C8</f>
        <v>1.3333333333333333</v>
      </c>
      <c r="E7" s="5">
        <f>1/C9</f>
        <v>4</v>
      </c>
      <c r="F7" s="5">
        <f>1/C10</f>
        <v>6</v>
      </c>
      <c r="G7" s="5">
        <f>1/C11</f>
        <v>4</v>
      </c>
      <c r="H7" s="5">
        <f>1/C12</f>
        <v>6</v>
      </c>
      <c r="I7" s="5">
        <f>1/C13</f>
        <v>6</v>
      </c>
      <c r="J7" s="1"/>
      <c r="K7" s="5" t="s">
        <v>0</v>
      </c>
      <c r="L7" s="5">
        <f>C7/$C$14</f>
        <v>0.3636363636363637</v>
      </c>
      <c r="M7" s="5">
        <f>D7/$D$14</f>
        <v>0.32653061224489799</v>
      </c>
      <c r="N7" s="5">
        <f>E7/$E$14</f>
        <v>0.4</v>
      </c>
      <c r="O7" s="5">
        <f>F7/$F$14</f>
        <v>0.4022346368715084</v>
      </c>
      <c r="P7" s="5">
        <f>G7/$G$14</f>
        <v>0.38095238095238093</v>
      </c>
      <c r="Q7" s="5">
        <f>H7/$H$14</f>
        <v>0.375</v>
      </c>
      <c r="R7" s="5">
        <f>I7/$I$14</f>
        <v>0.35294117647058826</v>
      </c>
      <c r="S7" s="35">
        <f>AVERAGE(L7:R7)</f>
        <v>0.37161359573939129</v>
      </c>
      <c r="T7" s="5">
        <f>$S$7*C7+D7*$S$8+E7*$S$9+F7*$S$10+G7*S11+H7*S12+I7*S13</f>
        <v>2.6452556620607082</v>
      </c>
      <c r="U7" s="5">
        <f>T7/S7</f>
        <v>7.118296242088511</v>
      </c>
      <c r="V7" s="5">
        <f>(U14-7)/6</f>
        <v>2.0808427773408411E-2</v>
      </c>
      <c r="W7" s="6">
        <v>1.32</v>
      </c>
      <c r="X7" s="34">
        <f>V7/W7</f>
        <v>1.5763960434400311E-2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</row>
    <row r="8" spans="1:1023" s="11" customFormat="1" ht="20.25" customHeight="1">
      <c r="A8" s="1"/>
      <c r="B8" s="5" t="s">
        <v>1</v>
      </c>
      <c r="C8" s="7">
        <v>0.75</v>
      </c>
      <c r="D8" s="5">
        <v>1</v>
      </c>
      <c r="E8" s="5">
        <f>1/D9</f>
        <v>2</v>
      </c>
      <c r="F8" s="5">
        <f>1/D10</f>
        <v>4</v>
      </c>
      <c r="G8" s="5">
        <f>1/D11</f>
        <v>2</v>
      </c>
      <c r="H8" s="5">
        <f>1/D12</f>
        <v>4</v>
      </c>
      <c r="I8" s="5">
        <f>1/D13</f>
        <v>4</v>
      </c>
      <c r="J8" s="1"/>
      <c r="K8" s="5" t="s">
        <v>1</v>
      </c>
      <c r="L8" s="5">
        <f>C8/$C$14</f>
        <v>0.27272727272727276</v>
      </c>
      <c r="M8" s="5">
        <f>D8/$D$14</f>
        <v>0.24489795918367349</v>
      </c>
      <c r="N8" s="5">
        <f>E8/$E$14</f>
        <v>0.2</v>
      </c>
      <c r="O8" s="5">
        <f>F8/$F$14</f>
        <v>0.26815642458100558</v>
      </c>
      <c r="P8" s="5">
        <f>G8/$G$14</f>
        <v>0.19047619047619047</v>
      </c>
      <c r="Q8" s="5">
        <f>H8/$H$14</f>
        <v>0.25</v>
      </c>
      <c r="R8" s="5">
        <f>I8/$I$14</f>
        <v>0.23529411764705882</v>
      </c>
      <c r="S8" s="35">
        <f>AVERAGE(L8:R8)</f>
        <v>0.23736456637360015</v>
      </c>
      <c r="T8" s="5">
        <f>$S$7*C8+D8*$S$8+E8*$S$9+F8*$S$10+G8*S11+H8*S12+I8*S13</f>
        <v>1.6911870652273098</v>
      </c>
      <c r="U8" s="5">
        <f t="shared" ref="U8:U13" si="0">T8/S8</f>
        <v>7.1248505666404505</v>
      </c>
      <c r="V8" s="1"/>
      <c r="W8" s="22" t="s">
        <v>17</v>
      </c>
      <c r="X8" s="1"/>
      <c r="Y8" s="36" t="s">
        <v>19</v>
      </c>
      <c r="Z8" s="36"/>
      <c r="AA8" s="36"/>
      <c r="AB8" s="36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</row>
    <row r="9" spans="1:1023" s="11" customFormat="1" ht="20.25">
      <c r="A9" s="1"/>
      <c r="B9" s="5" t="s">
        <v>2</v>
      </c>
      <c r="C9" s="7">
        <v>0.25</v>
      </c>
      <c r="D9" s="7">
        <v>0.5</v>
      </c>
      <c r="E9" s="5">
        <v>1</v>
      </c>
      <c r="F9" s="5">
        <f>1/E10</f>
        <v>1.5</v>
      </c>
      <c r="G9" s="5">
        <f>1/E11</f>
        <v>1</v>
      </c>
      <c r="H9" s="5">
        <f>1/E12</f>
        <v>1.5</v>
      </c>
      <c r="I9" s="5">
        <f>1/E13</f>
        <v>1.5</v>
      </c>
      <c r="J9" s="1"/>
      <c r="K9" s="5" t="s">
        <v>2</v>
      </c>
      <c r="L9" s="5">
        <f>C9/$C$14</f>
        <v>9.0909090909090925E-2</v>
      </c>
      <c r="M9" s="5">
        <f>D9/$D$14</f>
        <v>0.12244897959183675</v>
      </c>
      <c r="N9" s="5">
        <f>E9/$E$14</f>
        <v>0.1</v>
      </c>
      <c r="O9" s="5">
        <f>F9/$F$14</f>
        <v>0.1005586592178771</v>
      </c>
      <c r="P9" s="5">
        <f>G9/$G$14</f>
        <v>9.5238095238095233E-2</v>
      </c>
      <c r="Q9" s="5">
        <f>H9/$H$14</f>
        <v>9.375E-2</v>
      </c>
      <c r="R9" s="5">
        <f>I9/$I$14</f>
        <v>8.8235294117647065E-2</v>
      </c>
      <c r="S9" s="35">
        <f t="shared" ref="S9:S13" si="1">AVERAGE(L9:R9)</f>
        <v>9.8734302724935302E-2</v>
      </c>
      <c r="T9" s="5">
        <f>$S$7*C9+D9*$S$8+E9*$S$9+F9*$S$10+G9*S11+H9*S12+I9*S13</f>
        <v>0.70087467657744362</v>
      </c>
      <c r="U9" s="5">
        <f t="shared" si="0"/>
        <v>7.0985934698907638</v>
      </c>
      <c r="V9" s="1"/>
      <c r="W9" s="23" t="s">
        <v>18</v>
      </c>
      <c r="X9" s="1"/>
      <c r="Y9" s="36"/>
      <c r="Z9" s="36"/>
      <c r="AA9" s="36"/>
      <c r="AB9" s="36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</row>
    <row r="10" spans="1:1023" s="11" customFormat="1" ht="20.25">
      <c r="A10" s="1"/>
      <c r="B10" s="5" t="s">
        <v>3</v>
      </c>
      <c r="C10" s="7">
        <v>0.16666666666666666</v>
      </c>
      <c r="D10" s="7">
        <v>0.25</v>
      </c>
      <c r="E10" s="7">
        <v>0.66666666666666663</v>
      </c>
      <c r="F10" s="5">
        <v>1</v>
      </c>
      <c r="G10" s="5">
        <f>1/F11</f>
        <v>1.3333333333333333</v>
      </c>
      <c r="H10" s="5">
        <f>1/F12</f>
        <v>1</v>
      </c>
      <c r="I10" s="5">
        <f>1/F13</f>
        <v>1.5</v>
      </c>
      <c r="J10" s="1"/>
      <c r="K10" s="5" t="s">
        <v>3</v>
      </c>
      <c r="L10" s="5">
        <f>C10/$C$14</f>
        <v>6.0606060606060615E-2</v>
      </c>
      <c r="M10" s="5">
        <f>D10/$D$14</f>
        <v>6.1224489795918373E-2</v>
      </c>
      <c r="N10" s="5">
        <f>E10/$E$14</f>
        <v>6.6666666666666666E-2</v>
      </c>
      <c r="O10" s="5">
        <f>F10/$F$14</f>
        <v>6.7039106145251395E-2</v>
      </c>
      <c r="P10" s="5">
        <f>G10/$G$14</f>
        <v>0.12698412698412698</v>
      </c>
      <c r="Q10" s="5">
        <f>H10/$H$14</f>
        <v>6.25E-2</v>
      </c>
      <c r="R10" s="5">
        <f>I10/$I$14</f>
        <v>8.8235294117647065E-2</v>
      </c>
      <c r="S10" s="35">
        <f t="shared" si="1"/>
        <v>7.6179392045095856E-2</v>
      </c>
      <c r="T10" s="5">
        <f>$S$7*C10+D10*$S$8+E10*$S$9+F10*$S$10+G10*S11+H10*S12+I10*S13</f>
        <v>0.54002863745561092</v>
      </c>
      <c r="U10" s="5">
        <f t="shared" si="0"/>
        <v>7.0889071566222341</v>
      </c>
      <c r="V10" s="1"/>
      <c r="W10" s="1"/>
      <c r="X10" s="1"/>
      <c r="Y10" s="36"/>
      <c r="Z10" s="36"/>
      <c r="AA10" s="36"/>
      <c r="AB10" s="36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</row>
    <row r="11" spans="1:1023" s="11" customFormat="1" ht="20.25">
      <c r="A11" s="1"/>
      <c r="B11" s="5" t="s">
        <v>4</v>
      </c>
      <c r="C11" s="7">
        <v>0.25</v>
      </c>
      <c r="D11" s="7">
        <v>0.5</v>
      </c>
      <c r="E11" s="7">
        <v>1</v>
      </c>
      <c r="F11" s="7">
        <v>0.75</v>
      </c>
      <c r="G11" s="5">
        <v>1</v>
      </c>
      <c r="H11" s="5">
        <f>1/G12</f>
        <v>1.5</v>
      </c>
      <c r="I11" s="5">
        <f>1/G13</f>
        <v>2</v>
      </c>
      <c r="J11" s="1"/>
      <c r="K11" s="5" t="s">
        <v>4</v>
      </c>
      <c r="L11" s="5">
        <f>C11/$C$14</f>
        <v>9.0909090909090925E-2</v>
      </c>
      <c r="M11" s="5">
        <f>D11/$D$14</f>
        <v>0.12244897959183675</v>
      </c>
      <c r="N11" s="5">
        <f>E11/$E$14</f>
        <v>0.1</v>
      </c>
      <c r="O11" s="5">
        <f>F11/$F$14</f>
        <v>5.027932960893855E-2</v>
      </c>
      <c r="P11" s="5">
        <f>G11/$G$14</f>
        <v>9.5238095238095233E-2</v>
      </c>
      <c r="Q11" s="5">
        <f>H11/$H$14</f>
        <v>9.375E-2</v>
      </c>
      <c r="R11" s="5">
        <f>I11/$I$14</f>
        <v>0.11764705882352941</v>
      </c>
      <c r="S11" s="35">
        <f t="shared" si="1"/>
        <v>9.5753222024498694E-2</v>
      </c>
      <c r="T11" s="5">
        <f>$S$7*C11+D11*$S$8+E11*$S$9+F11*$S$10+G11*S11+H11*S12+I11*S13</f>
        <v>0.67246388479573793</v>
      </c>
      <c r="U11" s="5">
        <f t="shared" si="0"/>
        <v>7.0228851894266953</v>
      </c>
      <c r="V11" s="1"/>
      <c r="W11" s="1"/>
      <c r="X11" s="1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</row>
    <row r="12" spans="1:1023" s="11" customFormat="1" ht="20.25">
      <c r="A12" s="1"/>
      <c r="B12" s="5" t="s">
        <v>5</v>
      </c>
      <c r="C12" s="7">
        <v>0.16666666666666666</v>
      </c>
      <c r="D12" s="7">
        <v>0.25</v>
      </c>
      <c r="E12" s="7">
        <v>0.66666666666666663</v>
      </c>
      <c r="F12" s="7">
        <v>1</v>
      </c>
      <c r="G12" s="7">
        <v>0.66666666666666663</v>
      </c>
      <c r="H12" s="5">
        <v>1</v>
      </c>
      <c r="I12" s="5">
        <f>1/H13</f>
        <v>1</v>
      </c>
      <c r="J12" s="1"/>
      <c r="K12" s="5" t="s">
        <v>5</v>
      </c>
      <c r="L12" s="5">
        <f>C12/$C$14</f>
        <v>6.0606060606060615E-2</v>
      </c>
      <c r="M12" s="5">
        <f>D12/$D$14</f>
        <v>6.1224489795918373E-2</v>
      </c>
      <c r="N12" s="5">
        <f>E12/$E$14</f>
        <v>6.6666666666666666E-2</v>
      </c>
      <c r="O12" s="5">
        <f>F12/$F$14</f>
        <v>6.7039106145251395E-2</v>
      </c>
      <c r="P12" s="5">
        <f>G12/$G$14</f>
        <v>6.3492063492063489E-2</v>
      </c>
      <c r="Q12" s="5">
        <f>H12/$H$14</f>
        <v>6.25E-2</v>
      </c>
      <c r="R12" s="5">
        <f>I12/$I$14</f>
        <v>5.8823529411764705E-2</v>
      </c>
      <c r="S12" s="35">
        <f t="shared" si="1"/>
        <v>6.2907416588246459E-2</v>
      </c>
      <c r="T12" s="5">
        <f>$S$7*C12+D12*$S$8+E12*$S$9+F12*$S$10+G12*S11+H12*S12+I12*S13</f>
        <v>0.44746940385382905</v>
      </c>
      <c r="U12" s="5">
        <f t="shared" si="0"/>
        <v>7.1131422671938758</v>
      </c>
      <c r="V12" s="1"/>
      <c r="W12" s="1"/>
      <c r="X12" s="1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</row>
    <row r="13" spans="1:1023" s="11" customFormat="1" ht="20.25">
      <c r="A13" s="1"/>
      <c r="B13" s="5" t="s">
        <v>6</v>
      </c>
      <c r="C13" s="7">
        <v>0.16666666666666666</v>
      </c>
      <c r="D13" s="7">
        <v>0.25</v>
      </c>
      <c r="E13" s="7">
        <v>0.66666666666666663</v>
      </c>
      <c r="F13" s="7">
        <v>0.66666666666666663</v>
      </c>
      <c r="G13" s="7">
        <v>0.5</v>
      </c>
      <c r="H13" s="7">
        <v>1</v>
      </c>
      <c r="I13" s="5">
        <v>1</v>
      </c>
      <c r="J13" s="1"/>
      <c r="K13" s="5" t="s">
        <v>6</v>
      </c>
      <c r="L13" s="5">
        <f>C13/$C$14</f>
        <v>6.0606060606060615E-2</v>
      </c>
      <c r="M13" s="5">
        <f>D13/$D$14</f>
        <v>6.1224489795918373E-2</v>
      </c>
      <c r="N13" s="5">
        <f>E13/$E$14</f>
        <v>6.6666666666666666E-2</v>
      </c>
      <c r="O13" s="5">
        <f>F13/$F$14</f>
        <v>4.4692737430167599E-2</v>
      </c>
      <c r="P13" s="5">
        <f>G13/$G$14</f>
        <v>4.7619047619047616E-2</v>
      </c>
      <c r="Q13" s="5">
        <f>H13/$H$14</f>
        <v>6.25E-2</v>
      </c>
      <c r="R13" s="5">
        <f>I13/$I$14</f>
        <v>5.8823529411764705E-2</v>
      </c>
      <c r="S13" s="35">
        <f t="shared" si="1"/>
        <v>5.7447504504232229E-2</v>
      </c>
      <c r="T13" s="5">
        <f>$S$7*C13+D13*$S$8+E13*$S$9+F13*$S$10+G13*S11+H13*S12+I13*S13</f>
        <v>0.40611740283471404</v>
      </c>
      <c r="U13" s="5">
        <f t="shared" si="0"/>
        <v>7.0693654378806805</v>
      </c>
      <c r="V13" s="1"/>
      <c r="W13" s="1"/>
      <c r="X13" s="1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</row>
    <row r="14" spans="1:1023" s="11" customFormat="1" ht="20.25">
      <c r="A14" s="1"/>
      <c r="B14" s="8" t="s">
        <v>12</v>
      </c>
      <c r="C14" s="5">
        <f>SUM(C7:C13)</f>
        <v>2.7499999999999996</v>
      </c>
      <c r="D14" s="5">
        <f>SUM(D7:D13)</f>
        <v>4.083333333333333</v>
      </c>
      <c r="E14" s="5">
        <f t="shared" ref="E14" si="2">SUM(E7:E13)</f>
        <v>10</v>
      </c>
      <c r="F14" s="5">
        <f>SUM(F7:F13)</f>
        <v>14.916666666666666</v>
      </c>
      <c r="G14" s="5">
        <f t="shared" ref="G14:I14" si="3">SUM(G7:G13)</f>
        <v>10.5</v>
      </c>
      <c r="H14" s="5">
        <f t="shared" si="3"/>
        <v>16</v>
      </c>
      <c r="I14" s="5">
        <f t="shared" si="3"/>
        <v>17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9">
        <f>MAX(U7:U13)</f>
        <v>7.1248505666404505</v>
      </c>
      <c r="V14" s="1"/>
      <c r="W14" s="1"/>
      <c r="X14" s="1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</row>
    <row r="15" spans="1:1023" s="11" customFormat="1" ht="2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20"/>
      <c r="U15" s="17"/>
      <c r="V15" s="17"/>
      <c r="W15" s="17"/>
      <c r="X15" s="17"/>
      <c r="Y15" s="17"/>
    </row>
    <row r="16" spans="1:1023" s="11" customFormat="1" ht="20.25">
      <c r="A16" s="17"/>
      <c r="B16" s="2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1"/>
      <c r="W16" s="17"/>
      <c r="X16" s="17"/>
      <c r="Y16" s="17"/>
    </row>
    <row r="17" spans="1:23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4"/>
      <c r="N17" s="15"/>
      <c r="O17" s="12"/>
      <c r="P17" s="12"/>
      <c r="Q17" s="12"/>
      <c r="R17" s="12"/>
      <c r="S17" s="12"/>
      <c r="T17" s="12"/>
      <c r="U17" s="12"/>
      <c r="V17" s="16"/>
      <c r="W17" s="16"/>
    </row>
    <row r="18" spans="1:23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2"/>
      <c r="L18" s="12"/>
      <c r="M18" s="14"/>
      <c r="N18" s="15"/>
      <c r="O18" s="12"/>
      <c r="P18" s="12"/>
      <c r="Q18" s="12"/>
      <c r="R18" s="12"/>
      <c r="S18" s="12"/>
      <c r="T18" s="12"/>
      <c r="U18" s="12"/>
      <c r="V18" s="16"/>
      <c r="W18" s="16"/>
    </row>
    <row r="19" spans="1:23">
      <c r="A19" s="11"/>
      <c r="B19" s="11"/>
      <c r="C19" s="11"/>
      <c r="D19" s="11"/>
      <c r="E19" s="11"/>
      <c r="F19" s="11"/>
      <c r="G19" s="11"/>
      <c r="H19" s="11"/>
      <c r="I19" s="11"/>
      <c r="J19" s="12"/>
      <c r="K19" s="12"/>
      <c r="L19" s="12"/>
      <c r="M19" s="14"/>
      <c r="N19" s="15"/>
      <c r="O19" s="12"/>
      <c r="P19" s="12"/>
      <c r="Q19" s="12"/>
      <c r="R19" s="12"/>
      <c r="S19" s="12"/>
      <c r="T19" s="12"/>
      <c r="U19" s="12"/>
      <c r="V19" s="16"/>
      <c r="W19" s="16"/>
    </row>
    <row r="20" spans="1:23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4"/>
      <c r="N20" s="15"/>
      <c r="O20" s="12"/>
      <c r="P20" s="12"/>
      <c r="Q20" s="12"/>
      <c r="R20" s="12"/>
      <c r="S20" s="12"/>
      <c r="T20" s="12"/>
      <c r="U20" s="12"/>
      <c r="V20" s="16"/>
      <c r="W20" s="16"/>
    </row>
    <row r="21" spans="1:2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</sheetData>
  <mergeCells count="2">
    <mergeCell ref="K4:R4"/>
    <mergeCell ref="Y8:AB10"/>
  </mergeCells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AEA1-61BA-4A9D-B030-96C30B9917C1}">
  <dimension ref="A1:AMI20"/>
  <sheetViews>
    <sheetView zoomScaleNormal="100" workbookViewId="0">
      <selection activeCell="W8" sqref="W8:AB10"/>
    </sheetView>
  </sheetViews>
  <sheetFormatPr defaultRowHeight="14.25"/>
  <cols>
    <col min="1" max="1" width="9.125" style="10" bestFit="1" customWidth="1"/>
    <col min="2" max="2" width="25.875" style="10" bestFit="1" customWidth="1"/>
    <col min="3" max="3" width="14.125" style="10" bestFit="1" customWidth="1"/>
    <col min="4" max="4" width="14.75" style="10" bestFit="1" customWidth="1"/>
    <col min="5" max="5" width="10" style="10" bestFit="1" customWidth="1"/>
    <col min="6" max="6" width="15" style="10" bestFit="1" customWidth="1"/>
    <col min="7" max="7" width="10" style="10" bestFit="1" customWidth="1"/>
    <col min="8" max="8" width="12.625" style="10" bestFit="1" customWidth="1"/>
    <col min="9" max="9" width="15" style="10" bestFit="1" customWidth="1"/>
    <col min="10" max="10" width="12.25" style="10" bestFit="1" customWidth="1"/>
    <col min="11" max="11" width="15" style="10" bestFit="1" customWidth="1"/>
    <col min="12" max="12" width="14.125" style="10" bestFit="1" customWidth="1"/>
    <col min="13" max="13" width="14.75" style="10" bestFit="1" customWidth="1"/>
    <col min="14" max="14" width="8.625" style="10" bestFit="1" customWidth="1"/>
    <col min="15" max="15" width="15" style="10" bestFit="1" customWidth="1"/>
    <col min="16" max="16" width="8.625" style="10" bestFit="1" customWidth="1"/>
    <col min="17" max="17" width="12.625" style="10" bestFit="1" customWidth="1"/>
    <col min="18" max="18" width="15" style="10" bestFit="1" customWidth="1"/>
    <col min="19" max="19" width="17.875" style="10" bestFit="1" customWidth="1"/>
    <col min="20" max="20" width="8.625" style="10" bestFit="1" customWidth="1"/>
    <col min="21" max="21" width="9.375" style="10" bestFit="1" customWidth="1"/>
    <col min="22" max="24" width="8.625" style="10" bestFit="1" customWidth="1"/>
    <col min="25" max="1023" width="7" style="10" customWidth="1"/>
    <col min="1024" max="1024" width="8.75" style="11" customWidth="1"/>
    <col min="1025" max="16384" width="9" style="11"/>
  </cols>
  <sheetData>
    <row r="1" spans="1:28" ht="20.25">
      <c r="A1" s="17"/>
      <c r="B1" s="18"/>
      <c r="C1" s="18"/>
      <c r="D1" s="18"/>
      <c r="E1" s="18"/>
      <c r="F1" s="18"/>
      <c r="G1" s="18"/>
      <c r="H1" s="18"/>
      <c r="I1" s="18"/>
      <c r="J1" s="17"/>
      <c r="K1" s="19"/>
      <c r="L1" s="19"/>
      <c r="M1" s="19"/>
      <c r="N1" s="19"/>
      <c r="O1" s="19"/>
      <c r="P1" s="19"/>
      <c r="Q1" s="19"/>
      <c r="R1" s="19"/>
      <c r="S1" s="17"/>
      <c r="T1" s="17"/>
      <c r="U1" s="17"/>
      <c r="V1" s="17"/>
      <c r="W1" s="17"/>
      <c r="X1" s="17"/>
    </row>
    <row r="2" spans="1:28" ht="2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8" ht="20.25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8" ht="20.25">
      <c r="A4" s="1"/>
      <c r="B4" s="2" t="s">
        <v>14</v>
      </c>
      <c r="C4" s="2"/>
      <c r="D4" s="2"/>
      <c r="E4" s="2"/>
      <c r="F4" s="2"/>
      <c r="G4" s="2"/>
      <c r="H4" s="2"/>
      <c r="I4" s="2"/>
      <c r="J4" s="1"/>
      <c r="K4" s="3" t="s">
        <v>15</v>
      </c>
      <c r="L4" s="3"/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</row>
    <row r="5" spans="1:28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8" ht="20.25">
      <c r="A6" s="4" t="s">
        <v>16</v>
      </c>
      <c r="B6" s="5"/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1"/>
      <c r="K6" s="5"/>
      <c r="L6" s="5" t="s">
        <v>0</v>
      </c>
      <c r="M6" s="5" t="s">
        <v>1</v>
      </c>
      <c r="N6" s="5" t="s">
        <v>2</v>
      </c>
      <c r="O6" s="5" t="s">
        <v>3</v>
      </c>
      <c r="P6" s="5" t="s">
        <v>4</v>
      </c>
      <c r="Q6" s="5" t="s">
        <v>5</v>
      </c>
      <c r="R6" s="5" t="s">
        <v>6</v>
      </c>
      <c r="S6" s="34" t="s">
        <v>13</v>
      </c>
      <c r="T6" s="5" t="s">
        <v>7</v>
      </c>
      <c r="U6" s="5" t="s">
        <v>8</v>
      </c>
      <c r="V6" s="5" t="s">
        <v>9</v>
      </c>
      <c r="W6" s="5" t="s">
        <v>10</v>
      </c>
      <c r="X6" s="33" t="s">
        <v>11</v>
      </c>
    </row>
    <row r="7" spans="1:28" ht="20.25">
      <c r="A7" s="1"/>
      <c r="B7" s="5" t="s">
        <v>0</v>
      </c>
      <c r="C7" s="5">
        <v>1</v>
      </c>
      <c r="D7" s="5">
        <f>1/C8</f>
        <v>8</v>
      </c>
      <c r="E7" s="5">
        <f>1/C9</f>
        <v>7</v>
      </c>
      <c r="F7" s="5">
        <f>1/C10</f>
        <v>6</v>
      </c>
      <c r="G7" s="5">
        <f>1/C11</f>
        <v>8</v>
      </c>
      <c r="H7" s="5">
        <f>1/C12</f>
        <v>8</v>
      </c>
      <c r="I7" s="5">
        <f>1/C13</f>
        <v>7</v>
      </c>
      <c r="J7" s="1"/>
      <c r="K7" s="5" t="s">
        <v>0</v>
      </c>
      <c r="L7" s="5">
        <f>C7/$C$14</f>
        <v>0.54723127035830621</v>
      </c>
      <c r="M7" s="5">
        <f>D7/$D$14</f>
        <v>0.47058823529411764</v>
      </c>
      <c r="N7" s="5">
        <f>E7/$E$14</f>
        <v>0.53846153846153844</v>
      </c>
      <c r="O7" s="5">
        <f>F7/$F$14</f>
        <v>0.53333333333333333</v>
      </c>
      <c r="P7" s="5">
        <f>G7/$G$14</f>
        <v>0.6</v>
      </c>
      <c r="Q7" s="5">
        <f>H7/$H$14</f>
        <v>0.59259259259259256</v>
      </c>
      <c r="R7" s="5">
        <f>I7/$I$14</f>
        <v>0.4375</v>
      </c>
      <c r="S7" s="35">
        <f>AVERAGE(L7:R7)</f>
        <v>0.53138671000569826</v>
      </c>
      <c r="T7" s="5">
        <f>$S$7*C7+D7*$S$8+E7*$S$9+F7*$S$10+G7*S11+H7*S12+I7*S13</f>
        <v>3.9385881977446449</v>
      </c>
      <c r="U7" s="5">
        <f>T7/S7</f>
        <v>7.4119057243686237</v>
      </c>
      <c r="V7" s="5">
        <f>(U14-7)/6</f>
        <v>6.8650954061437286E-2</v>
      </c>
      <c r="W7" s="6">
        <v>1.32</v>
      </c>
      <c r="X7" s="33">
        <f>V7/W7</f>
        <v>5.2008298531391883E-2</v>
      </c>
    </row>
    <row r="8" spans="1:28" ht="20.25" customHeight="1">
      <c r="A8" s="1"/>
      <c r="B8" s="5" t="s">
        <v>1</v>
      </c>
      <c r="C8" s="7">
        <v>0.125</v>
      </c>
      <c r="D8" s="5">
        <v>1</v>
      </c>
      <c r="E8" s="5">
        <f>1/D9</f>
        <v>1</v>
      </c>
      <c r="F8" s="5">
        <f>1/D10</f>
        <v>1</v>
      </c>
      <c r="G8" s="5">
        <f>1/D11</f>
        <v>0.33333333333333331</v>
      </c>
      <c r="H8" s="5">
        <f>1/D12</f>
        <v>0.5</v>
      </c>
      <c r="I8" s="5">
        <f>1/D13</f>
        <v>1</v>
      </c>
      <c r="J8" s="1"/>
      <c r="K8" s="5" t="s">
        <v>1</v>
      </c>
      <c r="L8" s="5">
        <f>C8/$C$14</f>
        <v>6.8403908794788276E-2</v>
      </c>
      <c r="M8" s="5">
        <f>D8/$D$14</f>
        <v>5.8823529411764705E-2</v>
      </c>
      <c r="N8" s="5">
        <f>E8/$E$14</f>
        <v>7.6923076923076927E-2</v>
      </c>
      <c r="O8" s="5">
        <f>F8/$F$14</f>
        <v>8.8888888888888892E-2</v>
      </c>
      <c r="P8" s="5">
        <f>G8/$G$14</f>
        <v>2.4999999999999998E-2</v>
      </c>
      <c r="Q8" s="5">
        <f>H8/$H$14</f>
        <v>3.7037037037037035E-2</v>
      </c>
      <c r="R8" s="5">
        <f>I8/$I$14</f>
        <v>6.25E-2</v>
      </c>
      <c r="S8" s="35">
        <f>AVERAGE(L8:R8)</f>
        <v>5.9653777293650838E-2</v>
      </c>
      <c r="T8" s="5">
        <f>$S$7*C8+D8*$S$8+E8*$S$9+F8*$S$10+G8*S11+H8*S12+I8*S13</f>
        <v>0.43552821993126251</v>
      </c>
      <c r="U8" s="5">
        <f t="shared" ref="U8:U13" si="0">T8/S8</f>
        <v>7.3009328107981739</v>
      </c>
      <c r="V8" s="1"/>
      <c r="W8" s="22" t="s">
        <v>17</v>
      </c>
      <c r="X8" s="1"/>
      <c r="Y8" s="36" t="s">
        <v>20</v>
      </c>
      <c r="Z8" s="36"/>
      <c r="AA8" s="36"/>
      <c r="AB8" s="36"/>
    </row>
    <row r="9" spans="1:28" ht="20.25">
      <c r="A9" s="1"/>
      <c r="B9" s="5" t="s">
        <v>2</v>
      </c>
      <c r="C9" s="7">
        <v>0.14285714285714285</v>
      </c>
      <c r="D9" s="7">
        <v>1</v>
      </c>
      <c r="E9" s="5">
        <v>1</v>
      </c>
      <c r="F9" s="5">
        <f>1/E10</f>
        <v>1</v>
      </c>
      <c r="G9" s="5">
        <f>1/E11</f>
        <v>1</v>
      </c>
      <c r="H9" s="5">
        <f>1/E12</f>
        <v>1</v>
      </c>
      <c r="I9" s="5">
        <f>1/E13</f>
        <v>1</v>
      </c>
      <c r="J9" s="1"/>
      <c r="K9" s="5" t="s">
        <v>2</v>
      </c>
      <c r="L9" s="5">
        <f>C9/$C$14</f>
        <v>7.8175895765472306E-2</v>
      </c>
      <c r="M9" s="5">
        <f>D9/$D$14</f>
        <v>5.8823529411764705E-2</v>
      </c>
      <c r="N9" s="5">
        <f>E9/$E$14</f>
        <v>7.6923076923076927E-2</v>
      </c>
      <c r="O9" s="5">
        <f>F9/$F$14</f>
        <v>8.8888888888888892E-2</v>
      </c>
      <c r="P9" s="5">
        <f>G9/$G$14</f>
        <v>7.4999999999999997E-2</v>
      </c>
      <c r="Q9" s="5">
        <f>H9/$H$14</f>
        <v>7.407407407407407E-2</v>
      </c>
      <c r="R9" s="5">
        <f>I9/$I$14</f>
        <v>6.25E-2</v>
      </c>
      <c r="S9" s="35">
        <f t="shared" ref="S9:S13" si="1">AVERAGE(L9:R9)</f>
        <v>7.3483637866182408E-2</v>
      </c>
      <c r="T9" s="5">
        <f>$S$7*C9+D9*$S$8+E9*$S$9+F9*$S$10+G9*S11+H9*S12+I9*S13</f>
        <v>0.54452567713797284</v>
      </c>
      <c r="U9" s="5">
        <f t="shared" si="0"/>
        <v>7.4101622204603279</v>
      </c>
      <c r="V9" s="1"/>
      <c r="W9" s="23" t="s">
        <v>18</v>
      </c>
      <c r="X9" s="1"/>
      <c r="Y9" s="36"/>
      <c r="Z9" s="36"/>
      <c r="AA9" s="36"/>
      <c r="AB9" s="36"/>
    </row>
    <row r="10" spans="1:28" ht="20.25">
      <c r="A10" s="1"/>
      <c r="B10" s="5" t="s">
        <v>3</v>
      </c>
      <c r="C10" s="7">
        <v>0.16666666666666666</v>
      </c>
      <c r="D10" s="7">
        <v>1</v>
      </c>
      <c r="E10" s="7">
        <v>1</v>
      </c>
      <c r="F10" s="5">
        <v>1</v>
      </c>
      <c r="G10" s="5">
        <f>1/F11</f>
        <v>1</v>
      </c>
      <c r="H10" s="5">
        <f>1/F12</f>
        <v>1</v>
      </c>
      <c r="I10" s="5">
        <f>1/F13</f>
        <v>4</v>
      </c>
      <c r="J10" s="1"/>
      <c r="K10" s="5" t="s">
        <v>3</v>
      </c>
      <c r="L10" s="5">
        <f>C10/$C$14</f>
        <v>9.1205211726384364E-2</v>
      </c>
      <c r="M10" s="5">
        <f>D10/$D$14</f>
        <v>5.8823529411764705E-2</v>
      </c>
      <c r="N10" s="5">
        <f>E10/$E$14</f>
        <v>7.6923076923076927E-2</v>
      </c>
      <c r="O10" s="5">
        <f>F10/$F$14</f>
        <v>8.8888888888888892E-2</v>
      </c>
      <c r="P10" s="5">
        <f>G10/$G$14</f>
        <v>7.4999999999999997E-2</v>
      </c>
      <c r="Q10" s="5">
        <f>H10/$H$14</f>
        <v>7.407407407407407E-2</v>
      </c>
      <c r="R10" s="5">
        <f>I10/$I$14</f>
        <v>0.25</v>
      </c>
      <c r="S10" s="35">
        <f t="shared" si="1"/>
        <v>0.10213068300345556</v>
      </c>
      <c r="T10" s="5">
        <f>$S$7*C10+D10*$S$8+E10*$S$9+F10*$S$10+G10*S11+H10*S12+I10*S13</f>
        <v>0.74905722668903674</v>
      </c>
      <c r="U10" s="5">
        <f t="shared" si="0"/>
        <v>7.3343015503351978</v>
      </c>
      <c r="V10" s="1"/>
      <c r="W10" s="1"/>
      <c r="X10" s="1"/>
      <c r="Y10" s="36"/>
      <c r="Z10" s="36"/>
      <c r="AA10" s="36"/>
      <c r="AB10" s="36"/>
    </row>
    <row r="11" spans="1:28" ht="20.25">
      <c r="A11" s="1"/>
      <c r="B11" s="5" t="s">
        <v>4</v>
      </c>
      <c r="C11" s="7">
        <v>0.125</v>
      </c>
      <c r="D11" s="7">
        <v>3</v>
      </c>
      <c r="E11" s="7">
        <v>1</v>
      </c>
      <c r="F11" s="7">
        <v>1</v>
      </c>
      <c r="G11" s="5">
        <v>1</v>
      </c>
      <c r="H11" s="5">
        <f>1/G12</f>
        <v>1</v>
      </c>
      <c r="I11" s="5">
        <f>1/G13</f>
        <v>1</v>
      </c>
      <c r="J11" s="1"/>
      <c r="K11" s="5" t="s">
        <v>4</v>
      </c>
      <c r="L11" s="5">
        <f>C11/$C$14</f>
        <v>6.8403908794788276E-2</v>
      </c>
      <c r="M11" s="5">
        <f>D11/$D$14</f>
        <v>0.17647058823529413</v>
      </c>
      <c r="N11" s="5">
        <f>E11/$E$14</f>
        <v>7.6923076923076927E-2</v>
      </c>
      <c r="O11" s="5">
        <f>F11/$F$14</f>
        <v>8.8888888888888892E-2</v>
      </c>
      <c r="P11" s="5">
        <f>G11/$G$14</f>
        <v>7.4999999999999997E-2</v>
      </c>
      <c r="Q11" s="5">
        <f>H11/$H$14</f>
        <v>7.407407407407407E-2</v>
      </c>
      <c r="R11" s="5">
        <f>I11/$I$14</f>
        <v>6.25E-2</v>
      </c>
      <c r="S11" s="35">
        <f t="shared" si="1"/>
        <v>8.8894362416588893E-2</v>
      </c>
      <c r="T11" s="5">
        <f>$S$7*C11+D11*$S$8+E11*$S$9+F11*$S$10+G11*S11+H11*S12+I11*S13</f>
        <v>0.6543441833323157</v>
      </c>
      <c r="U11" s="5">
        <f t="shared" si="0"/>
        <v>7.3609187978180062</v>
      </c>
      <c r="V11" s="1"/>
      <c r="W11" s="1"/>
      <c r="X11" s="1"/>
    </row>
    <row r="12" spans="1:28" ht="20.25">
      <c r="A12" s="1"/>
      <c r="B12" s="5" t="s">
        <v>5</v>
      </c>
      <c r="C12" s="7">
        <v>0.125</v>
      </c>
      <c r="D12" s="7">
        <v>2</v>
      </c>
      <c r="E12" s="7">
        <v>1</v>
      </c>
      <c r="F12" s="7">
        <v>1</v>
      </c>
      <c r="G12" s="7">
        <v>1</v>
      </c>
      <c r="H12" s="5">
        <v>1</v>
      </c>
      <c r="I12" s="5">
        <f>1/H13</f>
        <v>1</v>
      </c>
      <c r="J12" s="1"/>
      <c r="K12" s="5" t="s">
        <v>5</v>
      </c>
      <c r="L12" s="5">
        <f>C12/$C$14</f>
        <v>6.8403908794788276E-2</v>
      </c>
      <c r="M12" s="5">
        <f>D12/$D$14</f>
        <v>0.11764705882352941</v>
      </c>
      <c r="N12" s="5">
        <f>E12/$E$14</f>
        <v>7.6923076923076927E-2</v>
      </c>
      <c r="O12" s="5">
        <f>F12/$F$14</f>
        <v>8.8888888888888892E-2</v>
      </c>
      <c r="P12" s="5">
        <f>G12/$G$14</f>
        <v>7.4999999999999997E-2</v>
      </c>
      <c r="Q12" s="5">
        <f>H12/$H$14</f>
        <v>7.407407407407407E-2</v>
      </c>
      <c r="R12" s="5">
        <f>I12/$I$14</f>
        <v>6.25E-2</v>
      </c>
      <c r="S12" s="35">
        <f t="shared" si="1"/>
        <v>8.049100107205108E-2</v>
      </c>
      <c r="T12" s="5">
        <f>$S$7*C12+D12*$S$8+E12*$S$9+F12*$S$10+G12*S11+H12*S12+I12*S13</f>
        <v>0.59469040603866474</v>
      </c>
      <c r="U12" s="5">
        <f t="shared" si="0"/>
        <v>7.3882843810866614</v>
      </c>
      <c r="V12" s="1"/>
      <c r="W12" s="1"/>
      <c r="X12" s="1"/>
    </row>
    <row r="13" spans="1:28" ht="20.25">
      <c r="A13" s="1"/>
      <c r="B13" s="5" t="s">
        <v>6</v>
      </c>
      <c r="C13" s="7">
        <v>0.14285714285714285</v>
      </c>
      <c r="D13" s="7">
        <v>1</v>
      </c>
      <c r="E13" s="7">
        <v>1</v>
      </c>
      <c r="F13" s="7">
        <v>0.25</v>
      </c>
      <c r="G13" s="7">
        <v>1</v>
      </c>
      <c r="H13" s="7">
        <v>1</v>
      </c>
      <c r="I13" s="5">
        <v>1</v>
      </c>
      <c r="J13" s="1"/>
      <c r="K13" s="5" t="s">
        <v>6</v>
      </c>
      <c r="L13" s="5">
        <f>C13/$C$14</f>
        <v>7.8175895765472306E-2</v>
      </c>
      <c r="M13" s="5">
        <f>D13/$D$14</f>
        <v>5.8823529411764705E-2</v>
      </c>
      <c r="N13" s="5">
        <f>E13/$E$14</f>
        <v>7.6923076923076927E-2</v>
      </c>
      <c r="O13" s="5">
        <f>F13/$F$14</f>
        <v>2.2222222222222223E-2</v>
      </c>
      <c r="P13" s="5">
        <f>G13/$G$14</f>
        <v>7.4999999999999997E-2</v>
      </c>
      <c r="Q13" s="5">
        <f>H13/$H$14</f>
        <v>7.407407407407407E-2</v>
      </c>
      <c r="R13" s="5">
        <f>I13/$I$14</f>
        <v>6.25E-2</v>
      </c>
      <c r="S13" s="35">
        <f t="shared" si="1"/>
        <v>6.395982834237289E-2</v>
      </c>
      <c r="T13" s="5">
        <f>$S$7*C13+D13*$S$8+E13*$S$9+F13*$S$10+G13*S11+H13*S12+I13*S13</f>
        <v>0.46792766488538118</v>
      </c>
      <c r="U13" s="5">
        <f t="shared" si="0"/>
        <v>7.3159618625083569</v>
      </c>
      <c r="V13" s="1"/>
      <c r="W13" s="1"/>
      <c r="X13" s="1"/>
    </row>
    <row r="14" spans="1:28" ht="20.25">
      <c r="A14" s="1"/>
      <c r="B14" s="8" t="s">
        <v>12</v>
      </c>
      <c r="C14" s="5">
        <f>SUM(C7:C13)</f>
        <v>1.8273809523809523</v>
      </c>
      <c r="D14" s="5">
        <f>SUM(D7:D13)</f>
        <v>17</v>
      </c>
      <c r="E14" s="5">
        <f t="shared" ref="E14" si="2">SUM(E7:E13)</f>
        <v>13</v>
      </c>
      <c r="F14" s="5">
        <f>SUM(F7:F13)</f>
        <v>11.25</v>
      </c>
      <c r="G14" s="5">
        <f t="shared" ref="G14:I14" si="3">SUM(G7:G13)</f>
        <v>13.333333333333334</v>
      </c>
      <c r="H14" s="5">
        <f t="shared" si="3"/>
        <v>13.5</v>
      </c>
      <c r="I14" s="5">
        <f t="shared" si="3"/>
        <v>16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9">
        <f>MAX(U7:U13)</f>
        <v>7.4119057243686237</v>
      </c>
      <c r="V14" s="1"/>
      <c r="W14" s="1"/>
      <c r="X14" s="1"/>
    </row>
    <row r="15" spans="1:28">
      <c r="J15" s="12"/>
      <c r="K15" s="12"/>
      <c r="L15" s="14"/>
      <c r="M15" s="15"/>
      <c r="N15" s="12"/>
      <c r="O15" s="12"/>
      <c r="P15" s="12"/>
      <c r="Q15" s="12"/>
      <c r="R15" s="12"/>
      <c r="S15" s="12"/>
      <c r="T15" s="12"/>
      <c r="U15" s="15"/>
      <c r="V15" s="15"/>
    </row>
    <row r="16" spans="1:28">
      <c r="J16" s="12"/>
      <c r="K16" s="12"/>
      <c r="L16" s="14"/>
      <c r="M16" s="15"/>
      <c r="N16" s="12"/>
      <c r="O16" s="12"/>
      <c r="P16" s="12"/>
      <c r="Q16" s="12"/>
      <c r="R16" s="12"/>
      <c r="S16" s="12"/>
      <c r="T16" s="12"/>
      <c r="U16" s="16"/>
      <c r="V16" s="16"/>
    </row>
    <row r="17" spans="10:22">
      <c r="J17" s="12"/>
      <c r="K17" s="12"/>
      <c r="L17" s="14"/>
      <c r="M17" s="15"/>
      <c r="N17" s="12"/>
      <c r="O17" s="12"/>
      <c r="P17" s="12"/>
      <c r="Q17" s="12"/>
      <c r="R17" s="12"/>
      <c r="S17" s="12"/>
      <c r="T17" s="12"/>
      <c r="U17" s="16"/>
      <c r="V17" s="16"/>
    </row>
    <row r="18" spans="10:22">
      <c r="J18" s="12"/>
      <c r="K18" s="12"/>
      <c r="L18" s="14"/>
      <c r="M18" s="15"/>
      <c r="N18" s="12"/>
      <c r="O18" s="12"/>
      <c r="P18" s="12"/>
      <c r="Q18" s="12"/>
      <c r="R18" s="12"/>
      <c r="S18" s="12"/>
      <c r="T18" s="12"/>
      <c r="U18" s="16"/>
      <c r="V18" s="16"/>
    </row>
    <row r="19" spans="10:22">
      <c r="J19" s="12"/>
      <c r="K19" s="12"/>
      <c r="L19" s="14"/>
      <c r="M19" s="15"/>
      <c r="N19" s="12"/>
      <c r="O19" s="12"/>
      <c r="P19" s="12"/>
      <c r="Q19" s="12"/>
      <c r="R19" s="12"/>
      <c r="S19" s="12"/>
      <c r="T19" s="12"/>
      <c r="U19" s="16"/>
      <c r="V19" s="16"/>
    </row>
    <row r="20" spans="10:22">
      <c r="J20" s="12"/>
      <c r="K20" s="12"/>
      <c r="L20" s="14"/>
      <c r="M20" s="15"/>
      <c r="N20" s="12"/>
      <c r="O20" s="12"/>
      <c r="P20" s="12"/>
      <c r="Q20" s="12"/>
      <c r="R20" s="12"/>
      <c r="S20" s="12"/>
      <c r="T20" s="12"/>
      <c r="U20" s="16"/>
      <c r="V20" s="16"/>
    </row>
  </sheetData>
  <mergeCells count="3">
    <mergeCell ref="K1:R1"/>
    <mergeCell ref="K4:R4"/>
    <mergeCell ref="Y8:AB10"/>
  </mergeCells>
  <pageMargins left="0.70000000000000007" right="0.70000000000000007" top="1.1437007874015752" bottom="1.1437007874015752" header="0.75000000000000011" footer="0.75000000000000011"/>
  <pageSetup fitToWidth="0" fitToHeight="0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2A4A-8CCE-40EE-A222-04CA609F98E9}">
  <dimension ref="A1:AMJ19"/>
  <sheetViews>
    <sheetView topLeftCell="D1" workbookViewId="0">
      <selection activeCell="W8" sqref="W8:AB10"/>
    </sheetView>
  </sheetViews>
  <sheetFormatPr defaultRowHeight="14.25"/>
  <cols>
    <col min="1" max="1" width="9.125" style="10" bestFit="1" customWidth="1"/>
    <col min="2" max="2" width="25.875" style="10" bestFit="1" customWidth="1"/>
    <col min="3" max="3" width="14.125" style="10" bestFit="1" customWidth="1"/>
    <col min="4" max="4" width="14.75" style="10" bestFit="1" customWidth="1"/>
    <col min="5" max="5" width="10" style="10" bestFit="1" customWidth="1"/>
    <col min="6" max="6" width="15" style="10" bestFit="1" customWidth="1"/>
    <col min="7" max="7" width="10" style="10" bestFit="1" customWidth="1"/>
    <col min="8" max="8" width="12.625" style="10" bestFit="1" customWidth="1"/>
    <col min="9" max="9" width="15" style="10" bestFit="1" customWidth="1"/>
    <col min="10" max="10" width="10.5" style="10" bestFit="1" customWidth="1"/>
    <col min="11" max="11" width="15" style="10" bestFit="1" customWidth="1"/>
    <col min="12" max="12" width="14.125" style="10" bestFit="1" customWidth="1"/>
    <col min="13" max="13" width="14.75" style="10" bestFit="1" customWidth="1"/>
    <col min="14" max="14" width="8.625" style="10" bestFit="1" customWidth="1"/>
    <col min="15" max="15" width="15" style="10" bestFit="1" customWidth="1"/>
    <col min="16" max="16" width="8.625" style="10" bestFit="1" customWidth="1"/>
    <col min="17" max="17" width="12.625" style="10" bestFit="1" customWidth="1"/>
    <col min="18" max="18" width="15" style="10" bestFit="1" customWidth="1"/>
    <col min="19" max="19" width="17.875" style="10" bestFit="1" customWidth="1"/>
    <col min="20" max="20" width="8.625" style="10" bestFit="1" customWidth="1"/>
    <col min="21" max="21" width="9.375" style="10" bestFit="1" customWidth="1"/>
    <col min="22" max="25" width="8.625" style="10" bestFit="1" customWidth="1"/>
    <col min="26" max="1024" width="7" style="10" customWidth="1"/>
    <col min="1025" max="1025" width="8.75" style="11" customWidth="1"/>
    <col min="1026" max="16384" width="9" style="11"/>
  </cols>
  <sheetData>
    <row r="1" spans="1:1024">
      <c r="A1" s="25"/>
      <c r="B1" s="25"/>
      <c r="C1" s="25"/>
      <c r="D1" s="25"/>
      <c r="E1" s="25"/>
      <c r="F1" s="25"/>
      <c r="G1" s="25"/>
      <c r="H1" s="25"/>
      <c r="J1" s="13"/>
      <c r="K1" s="14"/>
      <c r="L1" s="14"/>
      <c r="M1" s="14"/>
      <c r="N1" s="14"/>
      <c r="O1" s="14"/>
      <c r="P1" s="14"/>
      <c r="Q1" s="14"/>
      <c r="R1" s="13"/>
      <c r="S1" s="13"/>
      <c r="T1" s="13"/>
      <c r="U1" s="13"/>
      <c r="V1" s="13"/>
      <c r="W1" s="13"/>
    </row>
    <row r="2" spans="1:1024">
      <c r="A2" s="25"/>
      <c r="B2" s="25"/>
      <c r="C2" s="25"/>
      <c r="D2" s="25"/>
      <c r="E2" s="25"/>
      <c r="F2" s="25"/>
      <c r="G2" s="25"/>
      <c r="H2" s="25"/>
      <c r="J2" s="14"/>
      <c r="K2" s="16"/>
      <c r="L2" s="16"/>
      <c r="M2" s="16"/>
      <c r="N2" s="16"/>
      <c r="O2" s="16"/>
      <c r="P2" s="16"/>
      <c r="Q2" s="16"/>
      <c r="R2" s="15"/>
      <c r="S2" s="15"/>
      <c r="T2" s="16"/>
      <c r="U2" s="16"/>
      <c r="V2" s="16"/>
      <c r="W2" s="16"/>
    </row>
    <row r="3" spans="1:1024">
      <c r="A3" s="25"/>
      <c r="B3" s="25"/>
      <c r="C3" s="25"/>
      <c r="D3" s="25"/>
      <c r="E3" s="25"/>
      <c r="F3" s="25"/>
      <c r="G3" s="25"/>
      <c r="H3" s="25"/>
      <c r="J3" s="14"/>
      <c r="K3" s="16"/>
      <c r="L3" s="16"/>
      <c r="M3" s="16"/>
      <c r="N3" s="16"/>
      <c r="O3" s="16"/>
      <c r="P3" s="16"/>
      <c r="Q3" s="16"/>
      <c r="R3" s="15"/>
      <c r="S3" s="15"/>
      <c r="T3" s="16"/>
      <c r="U3" s="16"/>
      <c r="V3" s="16"/>
      <c r="W3" s="16"/>
    </row>
    <row r="4" spans="1:1024" ht="20.25">
      <c r="A4" s="1"/>
      <c r="B4" s="2" t="s">
        <v>14</v>
      </c>
      <c r="C4" s="2"/>
      <c r="D4" s="2"/>
      <c r="E4" s="2"/>
      <c r="F4" s="2"/>
      <c r="G4" s="2"/>
      <c r="H4" s="2"/>
      <c r="I4" s="2"/>
      <c r="J4" s="1"/>
      <c r="K4" s="3" t="s">
        <v>15</v>
      </c>
      <c r="L4" s="3"/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  <c r="AMJ4" s="11"/>
    </row>
    <row r="5" spans="1:1024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AMJ5" s="11"/>
    </row>
    <row r="6" spans="1:1024" ht="20.25">
      <c r="A6" s="4" t="s">
        <v>16</v>
      </c>
      <c r="B6" s="5"/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1"/>
      <c r="K6" s="5"/>
      <c r="L6" s="5" t="s">
        <v>0</v>
      </c>
      <c r="M6" s="5" t="s">
        <v>1</v>
      </c>
      <c r="N6" s="5" t="s">
        <v>2</v>
      </c>
      <c r="O6" s="5" t="s">
        <v>3</v>
      </c>
      <c r="P6" s="5" t="s">
        <v>4</v>
      </c>
      <c r="Q6" s="5" t="s">
        <v>5</v>
      </c>
      <c r="R6" s="5" t="s">
        <v>6</v>
      </c>
      <c r="S6" s="34" t="s">
        <v>13</v>
      </c>
      <c r="T6" s="5" t="s">
        <v>7</v>
      </c>
      <c r="U6" s="5" t="s">
        <v>8</v>
      </c>
      <c r="V6" s="5" t="s">
        <v>9</v>
      </c>
      <c r="W6" s="5" t="s">
        <v>10</v>
      </c>
      <c r="X6" s="33" t="s">
        <v>11</v>
      </c>
      <c r="AMJ6" s="11"/>
    </row>
    <row r="7" spans="1:1024" ht="20.25">
      <c r="A7" s="1"/>
      <c r="B7" s="5" t="s">
        <v>0</v>
      </c>
      <c r="C7" s="5">
        <v>1</v>
      </c>
      <c r="D7" s="5">
        <f>1/C8</f>
        <v>2</v>
      </c>
      <c r="E7" s="5">
        <f>1/C9</f>
        <v>4</v>
      </c>
      <c r="F7" s="5">
        <f>1/C10</f>
        <v>3</v>
      </c>
      <c r="G7" s="5">
        <f>1/C11</f>
        <v>2</v>
      </c>
      <c r="H7" s="5">
        <f>1/C12</f>
        <v>3.0000000000000031</v>
      </c>
      <c r="I7" s="5">
        <f>1/C13</f>
        <v>2</v>
      </c>
      <c r="J7" s="1"/>
      <c r="K7" s="5" t="s">
        <v>0</v>
      </c>
      <c r="L7" s="5">
        <f>C7/$C$14</f>
        <v>0.29268292682926833</v>
      </c>
      <c r="M7" s="5">
        <f>D7/$D$14</f>
        <v>0.40677966101694912</v>
      </c>
      <c r="N7" s="5">
        <f>E7/$E$14</f>
        <v>0.38709677419354843</v>
      </c>
      <c r="O7" s="5">
        <f>F7/$F$14</f>
        <v>0.32142857142857145</v>
      </c>
      <c r="P7" s="5">
        <f>G7/$G$14</f>
        <v>0.17910447761194032</v>
      </c>
      <c r="Q7" s="5">
        <f>H7/$H$14</f>
        <v>0.27522935779816532</v>
      </c>
      <c r="R7" s="5">
        <f>I7/$I$14</f>
        <v>0.13333333333333333</v>
      </c>
      <c r="S7" s="35">
        <f>AVERAGE(L7:R7)</f>
        <v>0.28509358603025375</v>
      </c>
      <c r="T7" s="5">
        <f>$S$7*C7+D7*$S$8+E7*$S$9+F7*$S$10+G7*S11+H7*S12+I7*S13</f>
        <v>2.1631867747286986</v>
      </c>
      <c r="U7" s="5">
        <f>T7/S7</f>
        <v>7.5876374661727537</v>
      </c>
      <c r="V7" s="5">
        <f>(U14-7)/6</f>
        <v>9.7939577695458954E-2</v>
      </c>
      <c r="W7" s="6">
        <v>1.32</v>
      </c>
      <c r="X7" s="33">
        <f>V7/W7</f>
        <v>7.4196649769287082E-2</v>
      </c>
      <c r="AMJ7" s="11"/>
    </row>
    <row r="8" spans="1:1024" ht="20.25" customHeight="1">
      <c r="A8" s="1"/>
      <c r="B8" s="5" t="s">
        <v>1</v>
      </c>
      <c r="C8" s="7">
        <v>0.5</v>
      </c>
      <c r="D8" s="5">
        <v>1</v>
      </c>
      <c r="E8" s="5">
        <f>1/D9</f>
        <v>3</v>
      </c>
      <c r="F8" s="5">
        <f>1/D10</f>
        <v>2</v>
      </c>
      <c r="G8" s="5">
        <f>1/D11</f>
        <v>3</v>
      </c>
      <c r="H8" s="5">
        <f>1/D12</f>
        <v>2</v>
      </c>
      <c r="I8" s="5">
        <f>1/D13</f>
        <v>4</v>
      </c>
      <c r="J8" s="1"/>
      <c r="K8" s="5" t="s">
        <v>1</v>
      </c>
      <c r="L8" s="5">
        <f>C8/$C$14</f>
        <v>0.14634146341463417</v>
      </c>
      <c r="M8" s="5">
        <f>D8/$D$14</f>
        <v>0.20338983050847456</v>
      </c>
      <c r="N8" s="5">
        <f>E8/$E$14</f>
        <v>0.29032258064516131</v>
      </c>
      <c r="O8" s="5">
        <f>F8/$F$14</f>
        <v>0.2142857142857143</v>
      </c>
      <c r="P8" s="5">
        <f>G8/$G$14</f>
        <v>0.26865671641791045</v>
      </c>
      <c r="Q8" s="5">
        <f>H8/$H$14</f>
        <v>0.18348623853211002</v>
      </c>
      <c r="R8" s="5">
        <f>I8/$I$14</f>
        <v>0.26666666666666666</v>
      </c>
      <c r="S8" s="35">
        <f>AVERAGE(L8:R8)</f>
        <v>0.22473560149581021</v>
      </c>
      <c r="T8" s="5">
        <f>$S$7*C8+D8*$S$8+E8*$S$9+F8*$S$10+G8*S11+H8*S12+I8*S13</f>
        <v>1.6983946490292596</v>
      </c>
      <c r="U8" s="5">
        <f t="shared" ref="U8:U13" si="0">T8/S8</f>
        <v>7.5573012808160849</v>
      </c>
      <c r="V8" s="1"/>
      <c r="W8" s="22" t="s">
        <v>17</v>
      </c>
      <c r="X8" s="1"/>
      <c r="Y8" s="36" t="s">
        <v>21</v>
      </c>
      <c r="Z8" s="36"/>
      <c r="AA8" s="36"/>
      <c r="AB8" s="36"/>
      <c r="AMJ8" s="11"/>
    </row>
    <row r="9" spans="1:1024" ht="20.25">
      <c r="A9" s="1"/>
      <c r="B9" s="5" t="s">
        <v>2</v>
      </c>
      <c r="C9" s="7">
        <v>0.25</v>
      </c>
      <c r="D9" s="7">
        <v>0.33333333333333331</v>
      </c>
      <c r="E9" s="5">
        <v>1</v>
      </c>
      <c r="F9" s="5">
        <f>1/E10</f>
        <v>1.5</v>
      </c>
      <c r="G9" s="5">
        <f>1/E11</f>
        <v>2</v>
      </c>
      <c r="H9" s="5">
        <f>1/E12</f>
        <v>1.5</v>
      </c>
      <c r="I9" s="5">
        <f>1/E13</f>
        <v>2</v>
      </c>
      <c r="J9" s="1"/>
      <c r="K9" s="5" t="s">
        <v>2</v>
      </c>
      <c r="L9" s="5">
        <f>C9/$C$14</f>
        <v>7.3170731707317083E-2</v>
      </c>
      <c r="M9" s="5">
        <f>D9/$D$14</f>
        <v>6.7796610169491511E-2</v>
      </c>
      <c r="N9" s="5">
        <f>E9/$E$14</f>
        <v>9.6774193548387108E-2</v>
      </c>
      <c r="O9" s="5">
        <f>F9/$F$14</f>
        <v>0.16071428571428573</v>
      </c>
      <c r="P9" s="5">
        <f>G9/$G$14</f>
        <v>0.17910447761194032</v>
      </c>
      <c r="Q9" s="5">
        <f>H9/$H$14</f>
        <v>0.13761467889908252</v>
      </c>
      <c r="R9" s="5">
        <f>I9/$I$14</f>
        <v>0.13333333333333333</v>
      </c>
      <c r="S9" s="35">
        <f t="shared" ref="S9:S13" si="1">AVERAGE(L9:R9)</f>
        <v>0.12121547299769107</v>
      </c>
      <c r="T9" s="5">
        <f>$S$7*C9+D9*$S$8+E9*$S$9+F9*$S$10+G9*S11+H9*S12+I9*S13</f>
        <v>0.90238670824122957</v>
      </c>
      <c r="U9" s="5">
        <f t="shared" si="0"/>
        <v>7.4444844863858126</v>
      </c>
      <c r="V9" s="1"/>
      <c r="W9" s="23" t="s">
        <v>18</v>
      </c>
      <c r="X9" s="1"/>
      <c r="Y9" s="36"/>
      <c r="Z9" s="36"/>
      <c r="AA9" s="36"/>
      <c r="AB9" s="36"/>
      <c r="AMJ9" s="11"/>
    </row>
    <row r="10" spans="1:1024" ht="20.25">
      <c r="A10" s="1"/>
      <c r="B10" s="5" t="s">
        <v>3</v>
      </c>
      <c r="C10" s="7">
        <v>0.33333333333333331</v>
      </c>
      <c r="D10" s="7">
        <v>0.5</v>
      </c>
      <c r="E10" s="7">
        <v>0.66666666666666663</v>
      </c>
      <c r="F10" s="5">
        <v>1</v>
      </c>
      <c r="G10" s="5">
        <f>1/F11</f>
        <v>2</v>
      </c>
      <c r="H10" s="5">
        <f>1/F12</f>
        <v>1.5</v>
      </c>
      <c r="I10" s="5">
        <f>1/F13</f>
        <v>1.5</v>
      </c>
      <c r="J10" s="1"/>
      <c r="K10" s="5" t="s">
        <v>3</v>
      </c>
      <c r="L10" s="5">
        <f>C10/$C$14</f>
        <v>9.7560975609756101E-2</v>
      </c>
      <c r="M10" s="5">
        <f>D10/$D$14</f>
        <v>0.10169491525423728</v>
      </c>
      <c r="N10" s="5">
        <f>E10/$E$14</f>
        <v>6.4516129032258063E-2</v>
      </c>
      <c r="O10" s="5">
        <f>F10/$F$14</f>
        <v>0.10714285714285715</v>
      </c>
      <c r="P10" s="5">
        <f>G10/$G$14</f>
        <v>0.17910447761194032</v>
      </c>
      <c r="Q10" s="5">
        <f>H10/$H$14</f>
        <v>0.13761467889908252</v>
      </c>
      <c r="R10" s="5">
        <f>I10/$I$14</f>
        <v>0.1</v>
      </c>
      <c r="S10" s="35">
        <f t="shared" si="1"/>
        <v>0.11251914765001877</v>
      </c>
      <c r="T10" s="5">
        <f>$S$7*C10+D10*$S$8+E10*$S$9+F10*$S$10+G10*S11+H10*S12+I10*S13</f>
        <v>0.83371109323877035</v>
      </c>
      <c r="U10" s="5">
        <f t="shared" si="0"/>
        <v>7.4095041657439289</v>
      </c>
      <c r="V10" s="1"/>
      <c r="W10" s="1"/>
      <c r="X10" s="1"/>
      <c r="Y10" s="36"/>
      <c r="Z10" s="36"/>
      <c r="AA10" s="36"/>
      <c r="AB10" s="36"/>
      <c r="AMJ10" s="11"/>
    </row>
    <row r="11" spans="1:1024" ht="20.25">
      <c r="A11" s="1"/>
      <c r="B11" s="5" t="s">
        <v>4</v>
      </c>
      <c r="C11" s="7">
        <v>0.5</v>
      </c>
      <c r="D11" s="7">
        <v>0.33333333333333331</v>
      </c>
      <c r="E11" s="7">
        <v>0.5</v>
      </c>
      <c r="F11" s="7">
        <v>0.5</v>
      </c>
      <c r="G11" s="5">
        <v>1</v>
      </c>
      <c r="H11" s="5">
        <f>1/G12</f>
        <v>1.5</v>
      </c>
      <c r="I11" s="5">
        <f>1/G13</f>
        <v>2</v>
      </c>
      <c r="J11" s="1"/>
      <c r="K11" s="5" t="s">
        <v>4</v>
      </c>
      <c r="L11" s="5">
        <f>C11/$C$14</f>
        <v>0.14634146341463417</v>
      </c>
      <c r="M11" s="5">
        <f>D11/$D$14</f>
        <v>6.7796610169491511E-2</v>
      </c>
      <c r="N11" s="5">
        <f>E11/$E$14</f>
        <v>4.8387096774193554E-2</v>
      </c>
      <c r="O11" s="5">
        <f>F11/$F$14</f>
        <v>5.3571428571428575E-2</v>
      </c>
      <c r="P11" s="5">
        <f>G11/$G$14</f>
        <v>8.9552238805970158E-2</v>
      </c>
      <c r="Q11" s="5">
        <f>H11/$H$14</f>
        <v>0.13761467889908252</v>
      </c>
      <c r="R11" s="5">
        <f>I11/$I$14</f>
        <v>0.13333333333333333</v>
      </c>
      <c r="S11" s="35">
        <f t="shared" si="1"/>
        <v>9.6656692852590556E-2</v>
      </c>
      <c r="T11" s="5">
        <f>$S$7*C11+D11*$S$8+E11*$S$9+F11*$S$10+G11*S11+H11*S12+I11*S13</f>
        <v>0.70387652774733811</v>
      </c>
      <c r="U11" s="5">
        <f t="shared" si="0"/>
        <v>7.2822326832639304</v>
      </c>
      <c r="V11" s="1"/>
      <c r="W11" s="1"/>
      <c r="X11" s="1"/>
      <c r="AMJ11" s="11"/>
    </row>
    <row r="12" spans="1:1024" ht="20.25">
      <c r="A12" s="1"/>
      <c r="B12" s="5" t="s">
        <v>5</v>
      </c>
      <c r="C12" s="7">
        <v>0.33333333333333298</v>
      </c>
      <c r="D12" s="7">
        <v>0.5</v>
      </c>
      <c r="E12" s="7">
        <v>0.66666666666666663</v>
      </c>
      <c r="F12" s="7">
        <v>0.66666666666666663</v>
      </c>
      <c r="G12" s="7">
        <v>0.66666666666666663</v>
      </c>
      <c r="H12" s="5">
        <v>1</v>
      </c>
      <c r="I12" s="5">
        <f>1/H13</f>
        <v>2.5</v>
      </c>
      <c r="J12" s="1"/>
      <c r="K12" s="5" t="s">
        <v>5</v>
      </c>
      <c r="L12" s="5">
        <f>C12/$C$14</f>
        <v>9.7560975609756004E-2</v>
      </c>
      <c r="M12" s="5">
        <f>D12/$D$14</f>
        <v>0.10169491525423728</v>
      </c>
      <c r="N12" s="5">
        <f>E12/$E$14</f>
        <v>6.4516129032258063E-2</v>
      </c>
      <c r="O12" s="5">
        <f>F12/$F$14</f>
        <v>7.1428571428571438E-2</v>
      </c>
      <c r="P12" s="5">
        <f>G12/$G$14</f>
        <v>5.9701492537313432E-2</v>
      </c>
      <c r="Q12" s="5">
        <f>H12/$H$14</f>
        <v>9.1743119266055009E-2</v>
      </c>
      <c r="R12" s="5">
        <f>I12/$I$14</f>
        <v>0.16666666666666666</v>
      </c>
      <c r="S12" s="35">
        <f t="shared" si="1"/>
        <v>9.3330267113551121E-2</v>
      </c>
      <c r="T12" s="5">
        <f>$S$7*C12+D12*$S$8+E12*$S$9+F12*$S$10+G12*S11+H12*S12+I12*S13</f>
        <v>0.68711321852195217</v>
      </c>
      <c r="U12" s="5">
        <f t="shared" si="0"/>
        <v>7.3621692059015498</v>
      </c>
      <c r="V12" s="1"/>
      <c r="W12" s="1"/>
      <c r="X12" s="1"/>
      <c r="AMJ12" s="11"/>
    </row>
    <row r="13" spans="1:1024" ht="20.25">
      <c r="A13" s="1"/>
      <c r="B13" s="5" t="s">
        <v>6</v>
      </c>
      <c r="C13" s="7">
        <v>0.5</v>
      </c>
      <c r="D13" s="7">
        <v>0.25</v>
      </c>
      <c r="E13" s="7">
        <v>0.5</v>
      </c>
      <c r="F13" s="7">
        <v>0.66666666666666663</v>
      </c>
      <c r="G13" s="7">
        <v>0.5</v>
      </c>
      <c r="H13" s="7">
        <v>0.4</v>
      </c>
      <c r="I13" s="5">
        <v>1</v>
      </c>
      <c r="J13" s="1"/>
      <c r="K13" s="5" t="s">
        <v>6</v>
      </c>
      <c r="L13" s="5">
        <f>C13/$C$14</f>
        <v>0.14634146341463417</v>
      </c>
      <c r="M13" s="5">
        <f>D13/$D$14</f>
        <v>5.084745762711864E-2</v>
      </c>
      <c r="N13" s="5">
        <f>E13/$E$14</f>
        <v>4.8387096774193554E-2</v>
      </c>
      <c r="O13" s="5">
        <f>F13/$F$14</f>
        <v>7.1428571428571438E-2</v>
      </c>
      <c r="P13" s="5">
        <f>G13/$G$14</f>
        <v>4.4776119402985079E-2</v>
      </c>
      <c r="Q13" s="5">
        <f>H13/$H$14</f>
        <v>3.6697247706422007E-2</v>
      </c>
      <c r="R13" s="5">
        <f>I13/$I$14</f>
        <v>6.6666666666666666E-2</v>
      </c>
      <c r="S13" s="35">
        <f t="shared" si="1"/>
        <v>6.6449231860084515E-2</v>
      </c>
      <c r="T13" s="5">
        <f>$S$7*C13+D13*$S$8+E13*$S$9+F13*$S$10+G13*S11+H13*S12+I13*S13</f>
        <v>0.48646088011973765</v>
      </c>
      <c r="U13" s="5">
        <f t="shared" si="0"/>
        <v>7.3207901205544337</v>
      </c>
      <c r="V13" s="1"/>
      <c r="W13" s="1"/>
      <c r="X13" s="1"/>
      <c r="AMJ13" s="11"/>
    </row>
    <row r="14" spans="1:1024" ht="20.25">
      <c r="A14" s="1"/>
      <c r="B14" s="8" t="s">
        <v>12</v>
      </c>
      <c r="C14" s="5">
        <f>SUM(C7:C13)</f>
        <v>3.4166666666666665</v>
      </c>
      <c r="D14" s="5">
        <f>SUM(D7:D13)</f>
        <v>4.916666666666667</v>
      </c>
      <c r="E14" s="5">
        <f t="shared" ref="E14" si="2">SUM(E7:E13)</f>
        <v>10.333333333333332</v>
      </c>
      <c r="F14" s="5">
        <f>SUM(F7:F13)</f>
        <v>9.3333333333333321</v>
      </c>
      <c r="G14" s="5">
        <f t="shared" ref="G14:I14" si="3">SUM(G7:G13)</f>
        <v>11.166666666666666</v>
      </c>
      <c r="H14" s="5">
        <f t="shared" si="3"/>
        <v>10.900000000000004</v>
      </c>
      <c r="I14" s="5">
        <f t="shared" si="3"/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9">
        <f>MAX(U7:U13)</f>
        <v>7.5876374661727537</v>
      </c>
      <c r="V14" s="1"/>
      <c r="W14" s="1"/>
      <c r="X14" s="1"/>
      <c r="AMJ14" s="11"/>
    </row>
    <row r="15" spans="1:1024" ht="15">
      <c r="A15" s="26"/>
      <c r="B15" s="29"/>
      <c r="C15" s="29"/>
      <c r="D15" s="29"/>
      <c r="E15" s="29"/>
      <c r="F15" s="29"/>
      <c r="G15" s="29"/>
      <c r="H15" s="29"/>
      <c r="J15" s="2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1024" ht="15">
      <c r="A16" s="26"/>
      <c r="B16" s="29"/>
      <c r="C16" s="29"/>
      <c r="D16" s="29"/>
      <c r="E16" s="29"/>
      <c r="F16" s="29"/>
      <c r="G16" s="29"/>
      <c r="H16" s="29"/>
      <c r="J16" s="27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">
      <c r="A17" s="26"/>
      <c r="B17" s="29"/>
      <c r="C17" s="29"/>
      <c r="D17" s="29"/>
      <c r="E17" s="29"/>
      <c r="F17" s="29"/>
      <c r="G17" s="29"/>
      <c r="H17" s="29"/>
      <c r="J17" s="2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2"/>
      <c r="V17" s="12"/>
      <c r="W17" s="12"/>
    </row>
    <row r="18" spans="1:23" ht="15">
      <c r="A18" s="26"/>
      <c r="B18" s="29"/>
      <c r="C18" s="29"/>
      <c r="D18" s="29"/>
      <c r="E18" s="29"/>
      <c r="F18" s="29"/>
      <c r="G18" s="29"/>
      <c r="H18" s="29"/>
      <c r="J18" s="27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2"/>
      <c r="V18" s="12"/>
      <c r="W18" s="12"/>
    </row>
    <row r="19" spans="1:23" ht="15">
      <c r="A19" s="28"/>
      <c r="B19" s="16"/>
      <c r="C19" s="16"/>
      <c r="D19" s="16"/>
      <c r="E19" s="16"/>
      <c r="F19" s="16"/>
      <c r="G19" s="16"/>
      <c r="H19" s="16"/>
      <c r="J19" s="12"/>
      <c r="K19" s="12"/>
      <c r="L19" s="12"/>
      <c r="M19" s="12"/>
      <c r="N19" s="12"/>
      <c r="O19" s="12"/>
      <c r="P19" s="12"/>
      <c r="Q19" s="12"/>
      <c r="R19" s="16"/>
      <c r="S19" s="12"/>
      <c r="T19" s="16"/>
      <c r="U19" s="12"/>
      <c r="V19" s="12"/>
      <c r="W19" s="12"/>
    </row>
  </sheetData>
  <mergeCells count="2">
    <mergeCell ref="K4:R4"/>
    <mergeCell ref="Y8:AB10"/>
  </mergeCells>
  <pageMargins left="0" right="0" top="0.39409448818897608" bottom="0.39409448818897608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F39A-7FF9-45E1-A4AB-B0F19E49FF61}">
  <dimension ref="A1:AMJ14"/>
  <sheetViews>
    <sheetView topLeftCell="J1" workbookViewId="0">
      <selection activeCell="Q24" sqref="Q24"/>
    </sheetView>
  </sheetViews>
  <sheetFormatPr defaultRowHeight="14.25"/>
  <cols>
    <col min="1" max="1" width="9.125" style="10" bestFit="1" customWidth="1"/>
    <col min="2" max="2" width="25.875" style="10" bestFit="1" customWidth="1"/>
    <col min="3" max="3" width="14.125" style="10" bestFit="1" customWidth="1"/>
    <col min="4" max="4" width="14.75" style="10" bestFit="1" customWidth="1"/>
    <col min="5" max="5" width="10" style="10" bestFit="1" customWidth="1"/>
    <col min="6" max="6" width="15" style="10" bestFit="1" customWidth="1"/>
    <col min="7" max="7" width="10" style="10" bestFit="1" customWidth="1"/>
    <col min="8" max="8" width="12.625" style="10" bestFit="1" customWidth="1"/>
    <col min="9" max="9" width="15" style="10" bestFit="1" customWidth="1"/>
    <col min="10" max="10" width="10.5" style="10" bestFit="1" customWidth="1"/>
    <col min="11" max="11" width="15" style="10" bestFit="1" customWidth="1"/>
    <col min="12" max="12" width="14.125" style="10" bestFit="1" customWidth="1"/>
    <col min="13" max="13" width="14.75" style="10" bestFit="1" customWidth="1"/>
    <col min="14" max="14" width="8.625" style="10" bestFit="1" customWidth="1"/>
    <col min="15" max="15" width="15" style="10" bestFit="1" customWidth="1"/>
    <col min="16" max="16" width="8.625" style="10" bestFit="1" customWidth="1"/>
    <col min="17" max="17" width="12.625" style="10" bestFit="1" customWidth="1"/>
    <col min="18" max="18" width="15" style="10" bestFit="1" customWidth="1"/>
    <col min="19" max="19" width="17.875" style="10" bestFit="1" customWidth="1"/>
    <col min="20" max="20" width="8.625" style="10" bestFit="1" customWidth="1"/>
    <col min="21" max="21" width="9.375" style="10" bestFit="1" customWidth="1"/>
    <col min="22" max="24" width="8.625" style="10" bestFit="1" customWidth="1"/>
    <col min="25" max="1024" width="7" style="10" customWidth="1"/>
    <col min="1025" max="1025" width="8.75" style="11" customWidth="1"/>
    <col min="1026" max="16384" width="9" style="11"/>
  </cols>
  <sheetData>
    <row r="1" spans="1:1024">
      <c r="A1" s="25"/>
      <c r="B1" s="25"/>
      <c r="C1" s="25"/>
      <c r="D1" s="25"/>
      <c r="E1" s="25"/>
      <c r="F1" s="25"/>
      <c r="G1" s="25"/>
      <c r="H1" s="25"/>
      <c r="J1" s="13"/>
      <c r="K1" s="14"/>
      <c r="L1" s="14"/>
      <c r="M1" s="14"/>
      <c r="N1" s="14"/>
      <c r="O1" s="14"/>
      <c r="P1" s="14"/>
      <c r="Q1" s="14"/>
      <c r="R1" s="13"/>
      <c r="S1" s="13"/>
      <c r="T1" s="13"/>
      <c r="U1" s="13"/>
      <c r="V1" s="13"/>
      <c r="W1" s="13"/>
    </row>
    <row r="2" spans="1:1024">
      <c r="A2" s="25"/>
      <c r="B2" s="25"/>
      <c r="C2" s="25"/>
      <c r="D2" s="25"/>
      <c r="E2" s="25"/>
      <c r="F2" s="25"/>
      <c r="G2" s="25"/>
      <c r="H2" s="25"/>
      <c r="J2" s="14"/>
      <c r="K2" s="16"/>
      <c r="L2" s="16"/>
      <c r="M2" s="16"/>
      <c r="N2" s="16"/>
      <c r="O2" s="16"/>
      <c r="P2" s="16"/>
      <c r="Q2" s="16"/>
      <c r="R2" s="15"/>
      <c r="S2" s="15"/>
      <c r="T2" s="16"/>
      <c r="U2" s="16"/>
      <c r="V2" s="16"/>
      <c r="W2" s="16"/>
    </row>
    <row r="3" spans="1:1024">
      <c r="A3" s="25"/>
      <c r="B3" s="25"/>
      <c r="C3" s="25"/>
      <c r="D3" s="25"/>
      <c r="E3" s="25"/>
      <c r="F3" s="25"/>
      <c r="G3" s="25"/>
      <c r="H3" s="25"/>
      <c r="J3" s="14"/>
      <c r="K3" s="16"/>
      <c r="L3" s="16"/>
      <c r="M3" s="16"/>
      <c r="N3" s="16"/>
      <c r="O3" s="16"/>
      <c r="P3" s="16"/>
      <c r="Q3" s="16"/>
      <c r="R3" s="15"/>
      <c r="S3" s="15"/>
      <c r="T3" s="16"/>
      <c r="U3" s="16"/>
      <c r="V3" s="16"/>
      <c r="W3" s="16"/>
    </row>
    <row r="4" spans="1:1024" ht="20.25">
      <c r="A4" s="1"/>
      <c r="B4" s="2" t="s">
        <v>14</v>
      </c>
      <c r="C4" s="2"/>
      <c r="D4" s="2"/>
      <c r="E4" s="2"/>
      <c r="F4" s="2"/>
      <c r="G4" s="2"/>
      <c r="H4" s="2"/>
      <c r="I4" s="2"/>
      <c r="J4" s="1"/>
      <c r="K4" s="3" t="s">
        <v>15</v>
      </c>
      <c r="L4" s="3"/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  <c r="AMJ4" s="11"/>
    </row>
    <row r="5" spans="1:1024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AMJ5" s="11"/>
    </row>
    <row r="6" spans="1:1024" ht="20.25">
      <c r="A6" s="4" t="s">
        <v>16</v>
      </c>
      <c r="B6" s="5"/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1"/>
      <c r="K6" s="5"/>
      <c r="L6" s="5" t="s">
        <v>0</v>
      </c>
      <c r="M6" s="5" t="s">
        <v>1</v>
      </c>
      <c r="N6" s="5" t="s">
        <v>2</v>
      </c>
      <c r="O6" s="5" t="s">
        <v>3</v>
      </c>
      <c r="P6" s="5" t="s">
        <v>4</v>
      </c>
      <c r="Q6" s="5" t="s">
        <v>5</v>
      </c>
      <c r="R6" s="5" t="s">
        <v>6</v>
      </c>
      <c r="S6" s="34" t="s">
        <v>13</v>
      </c>
      <c r="T6" s="5" t="s">
        <v>7</v>
      </c>
      <c r="U6" s="5" t="s">
        <v>8</v>
      </c>
      <c r="V6" s="5" t="s">
        <v>9</v>
      </c>
      <c r="W6" s="5" t="s">
        <v>10</v>
      </c>
      <c r="X6" s="33" t="s">
        <v>11</v>
      </c>
      <c r="AMJ6" s="11"/>
    </row>
    <row r="7" spans="1:1024" ht="20.25">
      <c r="A7" s="1"/>
      <c r="B7" s="5" t="s">
        <v>0</v>
      </c>
      <c r="C7" s="5">
        <v>1</v>
      </c>
      <c r="D7" s="5">
        <f>1/C8</f>
        <v>6</v>
      </c>
      <c r="E7" s="5">
        <f>1/C9</f>
        <v>6</v>
      </c>
      <c r="F7" s="5">
        <f>1/C10</f>
        <v>3</v>
      </c>
      <c r="G7" s="5">
        <f>1/C11</f>
        <v>6</v>
      </c>
      <c r="H7" s="5">
        <f>1/C12</f>
        <v>8</v>
      </c>
      <c r="I7" s="5">
        <f>1/C13</f>
        <v>5</v>
      </c>
      <c r="J7" s="1"/>
      <c r="K7" s="5" t="s">
        <v>0</v>
      </c>
      <c r="L7" s="5">
        <f>C7/$C$14</f>
        <v>0.46332046332046323</v>
      </c>
      <c r="M7" s="5">
        <f>D7/$D$14</f>
        <v>0.48979591836734693</v>
      </c>
      <c r="N7" s="5">
        <f>E7/$E$14</f>
        <v>0.375</v>
      </c>
      <c r="O7" s="5">
        <f>F7/$F$14</f>
        <v>0.4</v>
      </c>
      <c r="P7" s="5">
        <f>G7/$G$14</f>
        <v>0.5</v>
      </c>
      <c r="Q7" s="5">
        <f>H7/$H$14</f>
        <v>0.5714285714285714</v>
      </c>
      <c r="R7" s="5">
        <f>I7/$I$14</f>
        <v>0.41666666666666669</v>
      </c>
      <c r="S7" s="35">
        <f>AVERAGE(L7:R7)</f>
        <v>0.4594588028261497</v>
      </c>
      <c r="T7" s="5">
        <f>$S$7*C7+D7*$S$8+E7*$S$9+F7*$S$10+G7*S11+H7*S12+I7*S13</f>
        <v>3.4045619599191026</v>
      </c>
      <c r="U7" s="5">
        <f>T7/S7</f>
        <v>7.4099395614525267</v>
      </c>
      <c r="V7" s="5">
        <f>(U14-7)/6</f>
        <v>6.8323260242087791E-2</v>
      </c>
      <c r="W7" s="6">
        <v>1.32</v>
      </c>
      <c r="X7" s="33">
        <f>V7/W7</f>
        <v>5.1760045637945291E-2</v>
      </c>
      <c r="AMJ7" s="11"/>
    </row>
    <row r="8" spans="1:1024" ht="20.25" customHeight="1">
      <c r="A8" s="1"/>
      <c r="B8" s="5" t="s">
        <v>1</v>
      </c>
      <c r="C8" s="7">
        <v>0.16666666666666666</v>
      </c>
      <c r="D8" s="5">
        <v>1</v>
      </c>
      <c r="E8" s="5">
        <f>1/D9</f>
        <v>4</v>
      </c>
      <c r="F8" s="5">
        <f>1/D10</f>
        <v>0.5</v>
      </c>
      <c r="G8" s="5">
        <f>1/D11</f>
        <v>1</v>
      </c>
      <c r="H8" s="5">
        <f>1/D12</f>
        <v>1</v>
      </c>
      <c r="I8" s="5">
        <f>1/D13</f>
        <v>1</v>
      </c>
      <c r="J8" s="1"/>
      <c r="K8" s="5" t="s">
        <v>1</v>
      </c>
      <c r="L8" s="5">
        <f>C8/$C$14</f>
        <v>7.7220077220077205E-2</v>
      </c>
      <c r="M8" s="5">
        <f>D8/$D$14</f>
        <v>8.1632653061224483E-2</v>
      </c>
      <c r="N8" s="5">
        <f>E8/$E$14</f>
        <v>0.25</v>
      </c>
      <c r="O8" s="5">
        <f>F8/$F$14</f>
        <v>6.6666666666666666E-2</v>
      </c>
      <c r="P8" s="5">
        <f>G8/$G$14</f>
        <v>8.3333333333333329E-2</v>
      </c>
      <c r="Q8" s="5">
        <f>H8/$H$14</f>
        <v>7.1428571428571425E-2</v>
      </c>
      <c r="R8" s="5">
        <f>I8/$I$14</f>
        <v>8.3333333333333329E-2</v>
      </c>
      <c r="S8" s="35">
        <f>AVERAGE(L8:R8)</f>
        <v>0.10194494786331521</v>
      </c>
      <c r="T8" s="5">
        <f>$S$7*C8+D8*$S$8+E8*$S$9+F8*$S$10+G8*S11+H8*S12+I8*S13</f>
        <v>0.75225148618005766</v>
      </c>
      <c r="U8" s="5">
        <f t="shared" ref="U8:U13" si="0">T8/S8</f>
        <v>7.3789972131689581</v>
      </c>
      <c r="V8" s="1"/>
      <c r="W8" s="22" t="s">
        <v>17</v>
      </c>
      <c r="X8" s="1"/>
      <c r="Y8" s="36" t="s">
        <v>22</v>
      </c>
      <c r="Z8" s="36"/>
      <c r="AA8" s="36"/>
      <c r="AB8" s="36"/>
      <c r="AMJ8" s="11"/>
    </row>
    <row r="9" spans="1:1024" ht="20.25">
      <c r="A9" s="1"/>
      <c r="B9" s="5" t="s">
        <v>2</v>
      </c>
      <c r="C9" s="7">
        <v>0.16666666666666666</v>
      </c>
      <c r="D9" s="7">
        <v>0.25</v>
      </c>
      <c r="E9" s="5">
        <v>1</v>
      </c>
      <c r="F9" s="5">
        <f>1/E10</f>
        <v>0.5</v>
      </c>
      <c r="G9" s="5">
        <f>1/E11</f>
        <v>1</v>
      </c>
      <c r="H9" s="5">
        <f>1/E12</f>
        <v>1</v>
      </c>
      <c r="I9" s="5">
        <f>1/E13</f>
        <v>1</v>
      </c>
      <c r="J9" s="1"/>
      <c r="K9" s="5" t="s">
        <v>2</v>
      </c>
      <c r="L9" s="5">
        <f>C9/$C$14</f>
        <v>7.7220077220077205E-2</v>
      </c>
      <c r="M9" s="5">
        <f>D9/$D$14</f>
        <v>2.0408163265306121E-2</v>
      </c>
      <c r="N9" s="5">
        <f>E9/$E$14</f>
        <v>6.25E-2</v>
      </c>
      <c r="O9" s="5">
        <f>F9/$F$14</f>
        <v>6.6666666666666666E-2</v>
      </c>
      <c r="P9" s="5">
        <f>G9/$G$14</f>
        <v>8.3333333333333329E-2</v>
      </c>
      <c r="Q9" s="5">
        <f>H9/$H$14</f>
        <v>7.1428571428571425E-2</v>
      </c>
      <c r="R9" s="5">
        <f>I9/$I$14</f>
        <v>8.3333333333333329E-2</v>
      </c>
      <c r="S9" s="35">
        <f t="shared" ref="S9:S13" si="1">AVERAGE(L9:R9)</f>
        <v>6.6412877892469718E-2</v>
      </c>
      <c r="T9" s="5">
        <f>$S$7*C9+D9*$S$8+E9*$S$9+F9*$S$10+G9*S11+H9*S12+I9*S13</f>
        <v>0.47655414160516202</v>
      </c>
      <c r="U9" s="5">
        <f t="shared" si="0"/>
        <v>7.1756285336220387</v>
      </c>
      <c r="V9" s="1"/>
      <c r="W9" s="23" t="s">
        <v>18</v>
      </c>
      <c r="X9" s="1"/>
      <c r="Y9" s="36"/>
      <c r="Z9" s="36"/>
      <c r="AA9" s="36"/>
      <c r="AB9" s="36"/>
      <c r="AMJ9" s="11"/>
    </row>
    <row r="10" spans="1:1024" ht="20.25">
      <c r="A10" s="1"/>
      <c r="B10" s="5" t="s">
        <v>3</v>
      </c>
      <c r="C10" s="7">
        <v>0.33333333333333331</v>
      </c>
      <c r="D10" s="7">
        <v>2</v>
      </c>
      <c r="E10" s="7">
        <v>2</v>
      </c>
      <c r="F10" s="5">
        <v>1</v>
      </c>
      <c r="G10" s="5">
        <f>1/F11</f>
        <v>1</v>
      </c>
      <c r="H10" s="5">
        <f>1/F12</f>
        <v>1</v>
      </c>
      <c r="I10" s="5">
        <f>1/F13</f>
        <v>2</v>
      </c>
      <c r="J10" s="1"/>
      <c r="K10" s="5" t="s">
        <v>3</v>
      </c>
      <c r="L10" s="5">
        <f>C10/$C$14</f>
        <v>0.15444015444015441</v>
      </c>
      <c r="M10" s="5">
        <f>D10/$D$14</f>
        <v>0.16326530612244897</v>
      </c>
      <c r="N10" s="5">
        <f>E10/$E$14</f>
        <v>0.125</v>
      </c>
      <c r="O10" s="5">
        <f>F10/$F$14</f>
        <v>0.13333333333333333</v>
      </c>
      <c r="P10" s="5">
        <f>G10/$G$14</f>
        <v>8.3333333333333329E-2</v>
      </c>
      <c r="Q10" s="5">
        <f>H10/$H$14</f>
        <v>7.1428571428571425E-2</v>
      </c>
      <c r="R10" s="5">
        <f>I10/$I$14</f>
        <v>0.16666666666666666</v>
      </c>
      <c r="S10" s="35">
        <f t="shared" si="1"/>
        <v>0.12820962361778687</v>
      </c>
      <c r="T10" s="5">
        <f>$S$7*C10+D10*$S$8+E10*$S$9+F10*$S$10+G10*S11+H10*S12+I10*S13</f>
        <v>0.93941747870319292</v>
      </c>
      <c r="U10" s="5">
        <f t="shared" si="0"/>
        <v>7.3271994113620105</v>
      </c>
      <c r="V10" s="1"/>
      <c r="W10" s="1"/>
      <c r="X10" s="1"/>
      <c r="Y10" s="36"/>
      <c r="Z10" s="36"/>
      <c r="AA10" s="36"/>
      <c r="AB10" s="36"/>
      <c r="AMJ10" s="11"/>
    </row>
    <row r="11" spans="1:1024" ht="20.25">
      <c r="A11" s="1"/>
      <c r="B11" s="5" t="s">
        <v>4</v>
      </c>
      <c r="C11" s="7">
        <v>0.16666666666666666</v>
      </c>
      <c r="D11" s="7">
        <v>1</v>
      </c>
      <c r="E11" s="7">
        <v>1</v>
      </c>
      <c r="F11" s="7">
        <v>1</v>
      </c>
      <c r="G11" s="5">
        <v>1</v>
      </c>
      <c r="H11" s="5">
        <f>1/G12</f>
        <v>1</v>
      </c>
      <c r="I11" s="5">
        <f>1/G13</f>
        <v>1</v>
      </c>
      <c r="J11" s="1"/>
      <c r="K11" s="5" t="s">
        <v>4</v>
      </c>
      <c r="L11" s="5">
        <f>C11/$C$14</f>
        <v>7.7220077220077205E-2</v>
      </c>
      <c r="M11" s="5">
        <f>D11/$D$14</f>
        <v>8.1632653061224483E-2</v>
      </c>
      <c r="N11" s="5">
        <f>E11/$E$14</f>
        <v>6.25E-2</v>
      </c>
      <c r="O11" s="5">
        <f>F11/$F$14</f>
        <v>0.13333333333333333</v>
      </c>
      <c r="P11" s="5">
        <f>G11/$G$14</f>
        <v>8.3333333333333329E-2</v>
      </c>
      <c r="Q11" s="5">
        <f>H11/$H$14</f>
        <v>7.1428571428571425E-2</v>
      </c>
      <c r="R11" s="5">
        <f>I11/$I$14</f>
        <v>8.3333333333333329E-2</v>
      </c>
      <c r="S11" s="35">
        <f t="shared" si="1"/>
        <v>8.4683043101410463E-2</v>
      </c>
      <c r="T11" s="5">
        <f>$S$7*C11+D11*$S$8+E11*$S$9+F11*$S$10+G11*S11+H11*S12+I11*S13</f>
        <v>0.6171176643115418</v>
      </c>
      <c r="U11" s="5">
        <f t="shared" si="0"/>
        <v>7.2873817674752788</v>
      </c>
      <c r="V11" s="1"/>
      <c r="W11" s="1"/>
      <c r="X11" s="1"/>
      <c r="AMJ11" s="11"/>
    </row>
    <row r="12" spans="1:1024" ht="20.25">
      <c r="A12" s="1"/>
      <c r="B12" s="5" t="s">
        <v>5</v>
      </c>
      <c r="C12" s="7">
        <v>0.125</v>
      </c>
      <c r="D12" s="7">
        <v>1</v>
      </c>
      <c r="E12" s="7">
        <v>1</v>
      </c>
      <c r="F12" s="7">
        <v>1</v>
      </c>
      <c r="G12" s="7">
        <v>1</v>
      </c>
      <c r="H12" s="5">
        <v>1</v>
      </c>
      <c r="I12" s="5">
        <f>1/H13</f>
        <v>1</v>
      </c>
      <c r="J12" s="1"/>
      <c r="K12" s="5" t="s">
        <v>5</v>
      </c>
      <c r="L12" s="5">
        <f>C12/$C$14</f>
        <v>5.7915057915057903E-2</v>
      </c>
      <c r="M12" s="5">
        <f>D12/$D$14</f>
        <v>8.1632653061224483E-2</v>
      </c>
      <c r="N12" s="5">
        <f>E12/$E$14</f>
        <v>6.25E-2</v>
      </c>
      <c r="O12" s="5">
        <f>F12/$F$14</f>
        <v>0.13333333333333333</v>
      </c>
      <c r="P12" s="5">
        <f>G12/$G$14</f>
        <v>8.3333333333333329E-2</v>
      </c>
      <c r="Q12" s="5">
        <f>H12/$H$14</f>
        <v>7.1428571428571425E-2</v>
      </c>
      <c r="R12" s="5">
        <f>I12/$I$14</f>
        <v>8.3333333333333329E-2</v>
      </c>
      <c r="S12" s="35">
        <f t="shared" si="1"/>
        <v>8.1925183200693405E-2</v>
      </c>
      <c r="T12" s="5">
        <f>$S$7*C12+D12*$S$8+E12*$S$9+F12*$S$10+G12*S11+H12*S12+I12*S13</f>
        <v>0.59797354752711884</v>
      </c>
      <c r="U12" s="5">
        <f t="shared" si="0"/>
        <v>7.2990199614476747</v>
      </c>
      <c r="V12" s="1"/>
      <c r="W12" s="1"/>
      <c r="X12" s="1"/>
      <c r="AMJ12" s="11"/>
    </row>
    <row r="13" spans="1:1024" ht="20.25">
      <c r="A13" s="1"/>
      <c r="B13" s="5" t="s">
        <v>6</v>
      </c>
      <c r="C13" s="7">
        <v>0.2</v>
      </c>
      <c r="D13" s="7">
        <v>1</v>
      </c>
      <c r="E13" s="7">
        <v>1</v>
      </c>
      <c r="F13" s="7">
        <v>0.5</v>
      </c>
      <c r="G13" s="7">
        <v>1</v>
      </c>
      <c r="H13" s="7">
        <v>1</v>
      </c>
      <c r="I13" s="5">
        <v>1</v>
      </c>
      <c r="J13" s="1"/>
      <c r="K13" s="5" t="s">
        <v>6</v>
      </c>
      <c r="L13" s="5">
        <f>C13/$C$14</f>
        <v>9.2664092664092659E-2</v>
      </c>
      <c r="M13" s="5">
        <f>D13/$D$14</f>
        <v>8.1632653061224483E-2</v>
      </c>
      <c r="N13" s="5">
        <f>E13/$E$14</f>
        <v>6.25E-2</v>
      </c>
      <c r="O13" s="5">
        <f>F13/$F$14</f>
        <v>6.6666666666666666E-2</v>
      </c>
      <c r="P13" s="5">
        <f>G13/$G$14</f>
        <v>8.3333333333333329E-2</v>
      </c>
      <c r="Q13" s="5">
        <f>H13/$H$14</f>
        <v>7.1428571428571425E-2</v>
      </c>
      <c r="R13" s="5">
        <f>I13/$I$14</f>
        <v>8.3333333333333329E-2</v>
      </c>
      <c r="S13" s="35">
        <f t="shared" si="1"/>
        <v>7.7365521498174564E-2</v>
      </c>
      <c r="T13" s="5">
        <f>$S$7*C13+D13*$S$8+E13*$S$9+F13*$S$10+G13*S11+H13*S12+I13*S13</f>
        <v>0.56832814593018677</v>
      </c>
      <c r="U13" s="5">
        <f t="shared" si="0"/>
        <v>7.3460132488552601</v>
      </c>
      <c r="V13" s="1"/>
      <c r="W13" s="1"/>
      <c r="X13" s="1"/>
      <c r="AMJ13" s="11"/>
    </row>
    <row r="14" spans="1:1024" ht="20.25">
      <c r="A14" s="1"/>
      <c r="B14" s="8" t="s">
        <v>12</v>
      </c>
      <c r="C14" s="5">
        <f>SUM(C7:C13)</f>
        <v>2.1583333333333337</v>
      </c>
      <c r="D14" s="5">
        <f>SUM(D7:D13)</f>
        <v>12.25</v>
      </c>
      <c r="E14" s="5">
        <f t="shared" ref="E14" si="2">SUM(E7:E13)</f>
        <v>16</v>
      </c>
      <c r="F14" s="5">
        <f>SUM(F7:F13)</f>
        <v>7.5</v>
      </c>
      <c r="G14" s="5">
        <f t="shared" ref="G14:I14" si="3">SUM(G7:G13)</f>
        <v>12</v>
      </c>
      <c r="H14" s="5">
        <f t="shared" si="3"/>
        <v>14</v>
      </c>
      <c r="I14" s="5">
        <f t="shared" si="3"/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9">
        <f>MAX(U7:U13)</f>
        <v>7.4099395614525267</v>
      </c>
      <c r="V14" s="1"/>
      <c r="W14" s="1"/>
      <c r="X14" s="1"/>
      <c r="AMJ14" s="11"/>
    </row>
  </sheetData>
  <mergeCells count="2">
    <mergeCell ref="K4:R4"/>
    <mergeCell ref="Y8:AB10"/>
  </mergeCells>
  <pageMargins left="0" right="0" top="0.39409448818897608" bottom="0.39409448818897608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C8D9-68ED-4A59-B6E6-B85B00B3DED7}">
  <dimension ref="A1:AC14"/>
  <sheetViews>
    <sheetView tabSelected="1" zoomScale="105" workbookViewId="0">
      <selection activeCell="K6" sqref="K6"/>
    </sheetView>
  </sheetViews>
  <sheetFormatPr defaultRowHeight="14.25"/>
  <cols>
    <col min="1" max="1" width="9.125" style="11" bestFit="1" customWidth="1"/>
    <col min="2" max="2" width="25.875" style="11" bestFit="1" customWidth="1"/>
    <col min="3" max="3" width="14.125" style="11" bestFit="1" customWidth="1"/>
    <col min="4" max="4" width="14.75" style="11" bestFit="1" customWidth="1"/>
    <col min="5" max="5" width="10" style="11" bestFit="1" customWidth="1"/>
    <col min="6" max="6" width="15.5" style="11" bestFit="1" customWidth="1"/>
    <col min="7" max="7" width="10" style="11" bestFit="1" customWidth="1"/>
    <col min="8" max="8" width="12.75" style="11" bestFit="1" customWidth="1"/>
    <col min="9" max="9" width="15.25" style="11" bestFit="1" customWidth="1"/>
    <col min="10" max="11" width="9" style="11"/>
    <col min="12" max="12" width="15.5" style="11" bestFit="1" customWidth="1"/>
    <col min="13" max="13" width="14.125" style="11" bestFit="1" customWidth="1"/>
    <col min="14" max="14" width="14.75" style="11" bestFit="1" customWidth="1"/>
    <col min="15" max="15" width="8.625" style="11" bestFit="1" customWidth="1"/>
    <col min="16" max="16" width="15.5" style="11" bestFit="1" customWidth="1"/>
    <col min="17" max="17" width="8.625" style="11" bestFit="1" customWidth="1"/>
    <col min="18" max="18" width="12.75" style="11" bestFit="1" customWidth="1"/>
    <col min="19" max="19" width="15.25" style="11" bestFit="1" customWidth="1"/>
    <col min="20" max="20" width="18" style="11" bestFit="1" customWidth="1"/>
    <col min="21" max="21" width="8.625" style="11" bestFit="1" customWidth="1"/>
    <col min="22" max="22" width="9.375" style="11" bestFit="1" customWidth="1"/>
    <col min="23" max="25" width="8.625" style="11" bestFit="1" customWidth="1"/>
    <col min="26" max="16384" width="9" style="11"/>
  </cols>
  <sheetData>
    <row r="1" spans="1:29">
      <c r="A1" s="25"/>
      <c r="B1" s="25"/>
      <c r="C1" s="25"/>
      <c r="D1" s="25"/>
      <c r="E1" s="25"/>
      <c r="F1" s="25"/>
      <c r="G1" s="25"/>
      <c r="H1" s="25"/>
      <c r="J1" s="13"/>
      <c r="K1" s="14"/>
      <c r="L1" s="14"/>
      <c r="M1" s="14"/>
      <c r="N1" s="14"/>
      <c r="O1" s="14"/>
      <c r="P1" s="14"/>
      <c r="Q1" s="14"/>
      <c r="R1" s="13"/>
      <c r="S1" s="13"/>
      <c r="T1" s="13"/>
      <c r="U1" s="13"/>
      <c r="V1" s="13"/>
      <c r="W1" s="13"/>
    </row>
    <row r="2" spans="1:29">
      <c r="A2" s="25"/>
      <c r="B2" s="25"/>
      <c r="C2" s="25"/>
      <c r="D2" s="25"/>
      <c r="E2" s="25"/>
      <c r="F2" s="25"/>
      <c r="G2" s="25"/>
      <c r="H2" s="25"/>
      <c r="J2" s="14"/>
      <c r="K2" s="16"/>
      <c r="L2" s="16"/>
      <c r="M2" s="16"/>
      <c r="N2" s="16"/>
      <c r="O2" s="16"/>
      <c r="P2" s="16"/>
      <c r="Q2" s="16"/>
      <c r="R2" s="15"/>
      <c r="S2" s="15"/>
      <c r="T2" s="16"/>
      <c r="U2" s="16"/>
      <c r="V2" s="16"/>
      <c r="W2" s="16"/>
    </row>
    <row r="3" spans="1:29">
      <c r="A3" s="25"/>
      <c r="B3" s="25"/>
      <c r="C3" s="25"/>
      <c r="D3" s="25"/>
      <c r="E3" s="25"/>
      <c r="F3" s="25"/>
      <c r="G3" s="25"/>
      <c r="H3" s="25"/>
      <c r="J3" s="14"/>
      <c r="K3" s="16"/>
      <c r="L3" s="16"/>
      <c r="M3" s="16"/>
      <c r="N3" s="16"/>
      <c r="O3" s="16"/>
      <c r="P3" s="16"/>
      <c r="Q3" s="16"/>
      <c r="R3" s="15"/>
      <c r="S3" s="15"/>
      <c r="T3" s="16"/>
      <c r="U3" s="16"/>
      <c r="V3" s="16"/>
      <c r="W3" s="16"/>
    </row>
    <row r="4" spans="1:29" ht="20.25">
      <c r="A4" s="1"/>
      <c r="B4" s="2" t="s">
        <v>14</v>
      </c>
      <c r="C4" s="2"/>
      <c r="D4" s="2"/>
      <c r="E4" s="2"/>
      <c r="F4" s="2"/>
      <c r="G4" s="2"/>
      <c r="H4" s="2"/>
      <c r="I4" s="2"/>
      <c r="J4" s="1"/>
      <c r="K4" s="1"/>
      <c r="L4" s="3" t="s">
        <v>15</v>
      </c>
      <c r="M4" s="3"/>
      <c r="N4" s="3"/>
      <c r="O4" s="3"/>
      <c r="P4" s="3"/>
      <c r="Q4" s="3"/>
      <c r="R4" s="3"/>
      <c r="S4" s="3"/>
      <c r="T4" s="1"/>
      <c r="U4" s="1"/>
      <c r="V4" s="1"/>
      <c r="W4" s="1"/>
      <c r="X4" s="1"/>
      <c r="Y4" s="1"/>
    </row>
    <row r="5" spans="1:29" ht="2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9" ht="20.25">
      <c r="A6" s="4" t="s">
        <v>16</v>
      </c>
      <c r="B6" s="5"/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1"/>
      <c r="K6" s="1"/>
      <c r="L6" s="5"/>
      <c r="M6" s="5" t="s">
        <v>0</v>
      </c>
      <c r="N6" s="5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34" t="s">
        <v>13</v>
      </c>
      <c r="U6" s="5" t="s">
        <v>7</v>
      </c>
      <c r="V6" s="5" t="s">
        <v>8</v>
      </c>
      <c r="W6" s="5" t="s">
        <v>9</v>
      </c>
      <c r="X6" s="5" t="s">
        <v>10</v>
      </c>
      <c r="Y6" s="34" t="s">
        <v>11</v>
      </c>
    </row>
    <row r="7" spans="1:29" ht="20.25">
      <c r="A7" s="1"/>
      <c r="B7" s="5" t="s">
        <v>0</v>
      </c>
      <c r="C7" s="5">
        <v>1</v>
      </c>
      <c r="D7" s="5">
        <f>1/C8</f>
        <v>3.3635856610148585</v>
      </c>
      <c r="E7" s="5">
        <f>1/C9</f>
        <v>5.0914597900436611</v>
      </c>
      <c r="F7" s="5">
        <f>1/C10</f>
        <v>4.2426406871192848</v>
      </c>
      <c r="G7" s="5">
        <f>1/C11</f>
        <v>4.4267276788012868</v>
      </c>
      <c r="H7" s="5">
        <f>1/C12</f>
        <v>5.8259012604878828</v>
      </c>
      <c r="I7" s="5">
        <f>1/C13</f>
        <v>4.5270190558378705</v>
      </c>
      <c r="J7" s="1"/>
      <c r="K7" s="1"/>
      <c r="L7" s="5" t="s">
        <v>0</v>
      </c>
      <c r="M7" s="5">
        <f>C7/$C$14</f>
        <v>0.42592067374702786</v>
      </c>
      <c r="N7" s="5">
        <f t="shared" ref="N7:N13" si="0">D7/$D$14</f>
        <v>0.44430184976826531</v>
      </c>
      <c r="O7" s="5">
        <f t="shared" ref="O7:O13" si="1">E7/$E$14</f>
        <v>0.43542668074524427</v>
      </c>
      <c r="P7" s="5">
        <f t="shared" ref="P7:P13" si="2">F7/$F$14</f>
        <v>0.43035907704820692</v>
      </c>
      <c r="Q7" s="5">
        <f t="shared" ref="Q7:Q13" si="3">G7/$G$14</f>
        <v>0.41735471694223941</v>
      </c>
      <c r="R7" s="5">
        <f t="shared" ref="R7:R13" si="4">H7/$H$14</f>
        <v>0.46268314247571513</v>
      </c>
      <c r="S7" s="5">
        <f t="shared" ref="S7:S13" si="5">I7/$I$14</f>
        <v>0.33349417312568091</v>
      </c>
      <c r="T7" s="35">
        <f>AVERAGE(M7:S7)</f>
        <v>0.42136290197891135</v>
      </c>
      <c r="U7" s="5">
        <f>$T$7*C7+D7*$T$8+E7*$T$9+F7*$T$10+G7*T11+H7*T12+I7*T13</f>
        <v>3.0000478535017754</v>
      </c>
      <c r="V7" s="5">
        <f>U7/T7</f>
        <v>7.1198670775528399</v>
      </c>
      <c r="W7" s="5">
        <f>(V14-7)/6</f>
        <v>1.9977846258806647E-2</v>
      </c>
      <c r="X7" s="6">
        <v>1.32</v>
      </c>
      <c r="Y7" s="34">
        <f>W7/X7</f>
        <v>1.5134732014247459E-2</v>
      </c>
    </row>
    <row r="8" spans="1:29" ht="24.75" customHeight="1">
      <c r="A8" s="1"/>
      <c r="B8" s="5" t="s">
        <v>1</v>
      </c>
      <c r="C8" s="7">
        <f>GEOMEAN(Samar!C8,Nikethan!C8,Adel!C8,Cong_Son!C8)</f>
        <v>0.29730177875068026</v>
      </c>
      <c r="D8" s="5">
        <v>1</v>
      </c>
      <c r="E8" s="5">
        <f>1/D9</f>
        <v>2.2133638394006434</v>
      </c>
      <c r="F8" s="5">
        <f>1/D10</f>
        <v>1.4142135623730949</v>
      </c>
      <c r="G8" s="5">
        <f>1/D11</f>
        <v>1.189207115002721</v>
      </c>
      <c r="H8" s="5">
        <f>1/D12</f>
        <v>1.4142135623730949</v>
      </c>
      <c r="I8" s="5">
        <f>1/D13</f>
        <v>2</v>
      </c>
      <c r="J8" s="1"/>
      <c r="K8" s="1"/>
      <c r="L8" s="5" t="s">
        <v>1</v>
      </c>
      <c r="M8" s="5">
        <f t="shared" ref="M8:M13" si="6">C8/$C$14</f>
        <v>0.12662697391167954</v>
      </c>
      <c r="N8" s="5">
        <f t="shared" si="0"/>
        <v>0.13209173023832277</v>
      </c>
      <c r="O8" s="5">
        <f t="shared" si="1"/>
        <v>0.18928906632168599</v>
      </c>
      <c r="P8" s="5">
        <f t="shared" si="2"/>
        <v>0.14345302568273563</v>
      </c>
      <c r="Q8" s="5">
        <f t="shared" si="3"/>
        <v>0.11211920743271393</v>
      </c>
      <c r="R8" s="5">
        <f t="shared" si="4"/>
        <v>0.11231442928982339</v>
      </c>
      <c r="S8" s="5">
        <f t="shared" si="5"/>
        <v>0.1473349985994071</v>
      </c>
      <c r="T8" s="35">
        <f>AVERAGE(M8:S8)</f>
        <v>0.13760420449662406</v>
      </c>
      <c r="U8" s="5">
        <f>$T$7*C8+D8*$T$8+E8*$T$9+F8*$T$10+G8*T11+H8*T12+I8*T13</f>
        <v>0.97857354740952651</v>
      </c>
      <c r="V8" s="5">
        <f t="shared" ref="V8:V13" si="7">U8/T8</f>
        <v>7.1115090631808027</v>
      </c>
      <c r="W8" s="1"/>
      <c r="X8" s="22" t="s">
        <v>17</v>
      </c>
      <c r="Y8" s="1"/>
      <c r="Z8" s="36" t="s">
        <v>23</v>
      </c>
      <c r="AA8" s="36"/>
      <c r="AB8" s="36"/>
      <c r="AC8" s="36"/>
    </row>
    <row r="9" spans="1:29" ht="20.25">
      <c r="A9" s="1"/>
      <c r="B9" s="5" t="s">
        <v>2</v>
      </c>
      <c r="C9" s="7">
        <f>GEOMEAN(Samar!C9,Nikethan!C9,Adel!C9,Cong_Son!C9)</f>
        <v>0.19640732545025649</v>
      </c>
      <c r="D9" s="7">
        <f>GEOMEAN(Samar!D9,Nikethan!D9,Adel!D9,Cong_Son!D9)</f>
        <v>0.45180100180492239</v>
      </c>
      <c r="E9" s="5">
        <v>1</v>
      </c>
      <c r="F9" s="5">
        <f>1/E10</f>
        <v>1.0298835719535588</v>
      </c>
      <c r="G9" s="5">
        <f>1/E11</f>
        <v>1.189207115002721</v>
      </c>
      <c r="H9" s="5">
        <f>1/E12</f>
        <v>1.2247448713915889</v>
      </c>
      <c r="I9" s="5">
        <f>1/E13</f>
        <v>1.3160740129524924</v>
      </c>
      <c r="J9" s="1"/>
      <c r="K9" s="1"/>
      <c r="L9" s="5" t="s">
        <v>2</v>
      </c>
      <c r="M9" s="5">
        <f t="shared" si="6"/>
        <v>8.3653940384625008E-2</v>
      </c>
      <c r="N9" s="5">
        <f t="shared" si="0"/>
        <v>5.9679176051819792E-2</v>
      </c>
      <c r="O9" s="5">
        <f t="shared" si="1"/>
        <v>8.5520989794856131E-2</v>
      </c>
      <c r="P9" s="5">
        <f t="shared" si="2"/>
        <v>0.10446789539323124</v>
      </c>
      <c r="Q9" s="5">
        <f t="shared" si="3"/>
        <v>0.11211920743271393</v>
      </c>
      <c r="R9" s="5">
        <f t="shared" si="4"/>
        <v>9.7267148976538084E-2</v>
      </c>
      <c r="S9" s="5">
        <f t="shared" si="5"/>
        <v>9.6951881427535774E-2</v>
      </c>
      <c r="T9" s="35">
        <f t="shared" ref="T9:T13" si="8">AVERAGE(M9:S9)</f>
        <v>9.138003420875998E-2</v>
      </c>
      <c r="U9" s="5">
        <f>$T$7*C9+D9*$T$8+E9*$T$9+F9*$T$10+G9*T11+H9*T12+I9*T13</f>
        <v>0.64690229111093167</v>
      </c>
      <c r="V9" s="5">
        <f t="shared" si="7"/>
        <v>7.0792520128966814</v>
      </c>
      <c r="W9" s="1"/>
      <c r="X9" s="23" t="s">
        <v>18</v>
      </c>
      <c r="Y9" s="1"/>
      <c r="Z9" s="36"/>
      <c r="AA9" s="36"/>
      <c r="AB9" s="36"/>
      <c r="AC9" s="36"/>
    </row>
    <row r="10" spans="1:29" ht="20.25">
      <c r="A10" s="1"/>
      <c r="B10" s="5" t="s">
        <v>3</v>
      </c>
      <c r="C10" s="7">
        <f>GEOMEAN(Samar!C10,Nikethan!C10,Adel!C10,Cong_Son!C10)</f>
        <v>0.23570226039551584</v>
      </c>
      <c r="D10" s="7">
        <f>GEOMEAN(Samar!D10,Nikethan!D10,Adel!D10,Cong_Son!D10)</f>
        <v>0.70710678118654757</v>
      </c>
      <c r="E10" s="7">
        <f>GEOMEAN(Samar!E10,Nikethan!E10,Adel!E10,Cong_Son!E10)</f>
        <v>0.97098354341464688</v>
      </c>
      <c r="F10" s="5">
        <v>1</v>
      </c>
      <c r="G10" s="5">
        <f>1/F11</f>
        <v>1.2778862084925449</v>
      </c>
      <c r="H10" s="5">
        <f>1/F12</f>
        <v>1.1066819197003217</v>
      </c>
      <c r="I10" s="5">
        <f>1/F13</f>
        <v>2.0597671439071177</v>
      </c>
      <c r="J10" s="1"/>
      <c r="K10" s="1"/>
      <c r="L10" s="5" t="s">
        <v>3</v>
      </c>
      <c r="M10" s="5">
        <f t="shared" si="6"/>
        <v>0.1003904655513555</v>
      </c>
      <c r="N10" s="5">
        <f t="shared" si="0"/>
        <v>9.340295819018217E-2</v>
      </c>
      <c r="O10" s="5">
        <f t="shared" si="1"/>
        <v>8.3039473707337261E-2</v>
      </c>
      <c r="P10" s="5">
        <f t="shared" si="2"/>
        <v>0.10143660724199034</v>
      </c>
      <c r="Q10" s="5">
        <f t="shared" si="3"/>
        <v>0.12047992908708097</v>
      </c>
      <c r="R10" s="5">
        <f t="shared" si="4"/>
        <v>8.7890790700617102E-2</v>
      </c>
      <c r="S10" s="5">
        <f t="shared" si="5"/>
        <v>0.15173789463132997</v>
      </c>
      <c r="T10" s="35">
        <f t="shared" si="8"/>
        <v>0.10548258844427047</v>
      </c>
      <c r="U10" s="5">
        <f>$T$7*C10+D10*$T$8+E10*$T$9+F10*$T$10+G10*T11+H10*T12+I10*T13</f>
        <v>0.74211190483214362</v>
      </c>
      <c r="V10" s="5">
        <f t="shared" si="7"/>
        <v>7.0353971757549632</v>
      </c>
      <c r="W10" s="1"/>
      <c r="X10" s="1"/>
      <c r="Y10" s="1"/>
      <c r="Z10" s="36"/>
      <c r="AA10" s="36"/>
      <c r="AB10" s="36"/>
      <c r="AC10" s="36"/>
    </row>
    <row r="11" spans="1:29" ht="20.25">
      <c r="A11" s="1"/>
      <c r="B11" s="5" t="s">
        <v>4</v>
      </c>
      <c r="C11" s="7">
        <f>GEOMEAN(Samar!C11,Nikethan!C11,Adel!C11,Cong_Son!C11)</f>
        <v>0.22590050090246119</v>
      </c>
      <c r="D11" s="7">
        <f>GEOMEAN(Samar!D11,Nikethan!D11,Adel!D11,Cong_Son!D11)</f>
        <v>0.8408964152537145</v>
      </c>
      <c r="E11" s="7">
        <f>GEOMEAN(Samar!E11,Nikethan!E11,Adel!E11,Cong_Son!E11)</f>
        <v>0.8408964152537145</v>
      </c>
      <c r="F11" s="7">
        <f>GEOMEAN(Samar!F11,Nikethan!F11,Adel!F11,Cong_Son!F11)</f>
        <v>0.78254229003664366</v>
      </c>
      <c r="G11" s="5">
        <v>1</v>
      </c>
      <c r="H11" s="5">
        <f>1/G12</f>
        <v>1.2247448713915889</v>
      </c>
      <c r="I11" s="5">
        <f>1/G13</f>
        <v>1.4142135623730949</v>
      </c>
      <c r="J11" s="1"/>
      <c r="K11" s="1"/>
      <c r="L11" s="5" t="s">
        <v>4</v>
      </c>
      <c r="M11" s="5">
        <f t="shared" si="6"/>
        <v>9.6215693544167341E-2</v>
      </c>
      <c r="N11" s="5">
        <f t="shared" si="0"/>
        <v>0.11107546244206631</v>
      </c>
      <c r="O11" s="5">
        <f t="shared" si="1"/>
        <v>7.1914293747444014E-2</v>
      </c>
      <c r="P11" s="5">
        <f t="shared" si="2"/>
        <v>7.9378434924694707E-2</v>
      </c>
      <c r="Q11" s="5">
        <f t="shared" si="3"/>
        <v>9.4280639611256781E-2</v>
      </c>
      <c r="R11" s="5">
        <f t="shared" si="4"/>
        <v>9.7267148976538084E-2</v>
      </c>
      <c r="S11" s="5">
        <f t="shared" si="5"/>
        <v>0.10418157661575123</v>
      </c>
      <c r="T11" s="35">
        <f t="shared" si="8"/>
        <v>9.3473321408845483E-2</v>
      </c>
      <c r="U11" s="5">
        <f>$T$7*C11+D11*$T$8+E11*$T$9+F11*$T$10+G11*T11+H11*T12+I11*T13</f>
        <v>0.66125532696053446</v>
      </c>
      <c r="V11" s="5">
        <f t="shared" si="7"/>
        <v>7.0742680049663793</v>
      </c>
      <c r="W11" s="1"/>
      <c r="X11" s="1"/>
      <c r="Y11" s="1"/>
    </row>
    <row r="12" spans="1:29" ht="20.25">
      <c r="A12" s="1"/>
      <c r="B12" s="5" t="s">
        <v>5</v>
      </c>
      <c r="C12" s="7">
        <f>GEOMEAN(Samar!C12,Nikethan!C12,Adel!C12,Cong_Son!C12)</f>
        <v>0.17164726199225977</v>
      </c>
      <c r="D12" s="7">
        <f>GEOMEAN(Samar!D12,Nikethan!D12,Adel!D12,Cong_Son!D12)</f>
        <v>0.70710678118654757</v>
      </c>
      <c r="E12" s="7">
        <f>GEOMEAN(Samar!E12,Nikethan!E12,Adel!E12,Cong_Son!E12)</f>
        <v>0.81649658092772603</v>
      </c>
      <c r="F12" s="7">
        <f>GEOMEAN(Samar!F12,Nikethan!F12,Adel!F12,Cong_Son!F12)</f>
        <v>0.90360200360984477</v>
      </c>
      <c r="G12" s="7">
        <f>GEOMEAN(Samar!G12,Nikethan!G12,Adel!G12,Cong_Son!G12)</f>
        <v>0.81649658092772603</v>
      </c>
      <c r="H12" s="5">
        <v>1</v>
      </c>
      <c r="I12" s="5">
        <f>1/H13</f>
        <v>1.2574334296829355</v>
      </c>
      <c r="J12" s="1"/>
      <c r="K12" s="1"/>
      <c r="L12" s="5" t="s">
        <v>5</v>
      </c>
      <c r="M12" s="5">
        <f t="shared" si="6"/>
        <v>7.3108117474575879E-2</v>
      </c>
      <c r="N12" s="5">
        <f t="shared" si="0"/>
        <v>9.340295819018217E-2</v>
      </c>
      <c r="O12" s="5">
        <f t="shared" si="1"/>
        <v>6.982759576505497E-2</v>
      </c>
      <c r="P12" s="5">
        <f t="shared" si="2"/>
        <v>9.1658321543247365E-2</v>
      </c>
      <c r="Q12" s="5">
        <f t="shared" si="3"/>
        <v>7.6979819890270293E-2</v>
      </c>
      <c r="R12" s="5">
        <f t="shared" si="4"/>
        <v>7.9418294575931123E-2</v>
      </c>
      <c r="S12" s="5">
        <f t="shared" si="5"/>
        <v>9.2631976300591473E-2</v>
      </c>
      <c r="T12" s="35">
        <f t="shared" si="8"/>
        <v>8.2432440534264767E-2</v>
      </c>
      <c r="U12" s="5">
        <f>$T$7*C12+D12*$T$8+E12*$T$9+F12*$T$10+G12*T11+H12*T12+I12*T13</f>
        <v>0.58414358176975201</v>
      </c>
      <c r="V12" s="5">
        <f t="shared" si="7"/>
        <v>7.0863312790907909</v>
      </c>
      <c r="W12" s="1"/>
      <c r="X12" s="1"/>
      <c r="Y12" s="1"/>
    </row>
    <row r="13" spans="1:29" ht="20.25">
      <c r="A13" s="1"/>
      <c r="B13" s="5" t="s">
        <v>6</v>
      </c>
      <c r="C13" s="7">
        <f>GEOMEAN(Samar!C13,Nikethan!C13,Adel!C13,Cong_Son!C13)</f>
        <v>0.22089591134157882</v>
      </c>
      <c r="D13" s="7">
        <f>GEOMEAN(Samar!D13,Nikethan!D13,Adel!D13,Cong_Son!D13)</f>
        <v>0.5</v>
      </c>
      <c r="E13" s="7">
        <f>GEOMEAN(Samar!E13,Nikethan!E13,Adel!E13,Cong_Son!E13)</f>
        <v>0.75983568565159254</v>
      </c>
      <c r="F13" s="7">
        <f>GEOMEAN(Samar!F13,Nikethan!F13,Adel!F13,Cong_Son!F13)</f>
        <v>0.48549177170732344</v>
      </c>
      <c r="G13" s="7">
        <f>GEOMEAN(Samar!G13,Nikethan!G13,Adel!G13,Cong_Son!G13)</f>
        <v>0.70710678118654757</v>
      </c>
      <c r="H13" s="7">
        <f>GEOMEAN(Samar!H13,Nikethan!H13,Adel!H13,Cong_Son!H13)</f>
        <v>0.79527072876705063</v>
      </c>
      <c r="I13" s="5">
        <v>1</v>
      </c>
      <c r="J13" s="1"/>
      <c r="K13" s="1"/>
      <c r="L13" s="5" t="s">
        <v>6</v>
      </c>
      <c r="M13" s="5">
        <f t="shared" si="6"/>
        <v>9.4084135386568984E-2</v>
      </c>
      <c r="N13" s="5">
        <f t="shared" si="0"/>
        <v>6.6045865119161384E-2</v>
      </c>
      <c r="O13" s="5">
        <f t="shared" si="1"/>
        <v>6.4981899918377356E-2</v>
      </c>
      <c r="P13" s="5">
        <f t="shared" si="2"/>
        <v>4.9246638165893808E-2</v>
      </c>
      <c r="Q13" s="5">
        <f t="shared" si="3"/>
        <v>6.6666479603724696E-2</v>
      </c>
      <c r="R13" s="5">
        <f t="shared" si="4"/>
        <v>6.3159045004837044E-2</v>
      </c>
      <c r="S13" s="5">
        <f t="shared" si="5"/>
        <v>7.3667499299703551E-2</v>
      </c>
      <c r="T13" s="35">
        <f t="shared" si="8"/>
        <v>6.8264508928323836E-2</v>
      </c>
      <c r="U13" s="5">
        <f>$T$7*C13+D13*$T$8+E13*$T$9+F13*$T$10+G13*T11+H13*T12+I13*T13</f>
        <v>0.48244041959671791</v>
      </c>
      <c r="V13" s="5">
        <f t="shared" si="7"/>
        <v>7.0672217111130067</v>
      </c>
      <c r="W13" s="1"/>
      <c r="X13" s="1"/>
      <c r="Y13" s="1"/>
    </row>
    <row r="14" spans="1:29" ht="20.25">
      <c r="A14" s="1"/>
      <c r="B14" s="8" t="s">
        <v>12</v>
      </c>
      <c r="C14" s="5">
        <f>SUM(C7:C13)</f>
        <v>2.3478550388327522</v>
      </c>
      <c r="D14" s="5">
        <f>SUM(D7:D13)</f>
        <v>7.5704966404465912</v>
      </c>
      <c r="E14" s="5">
        <f t="shared" ref="E14" si="9">SUM(E7:E13)</f>
        <v>11.693035854691985</v>
      </c>
      <c r="F14" s="5">
        <f>SUM(F7:F13)</f>
        <v>9.8583738867997504</v>
      </c>
      <c r="G14" s="5">
        <f t="shared" ref="G14:I14" si="10">SUM(G7:G13)</f>
        <v>10.606631479413547</v>
      </c>
      <c r="H14" s="5">
        <f t="shared" si="10"/>
        <v>12.591557214111528</v>
      </c>
      <c r="I14" s="5">
        <f t="shared" si="10"/>
        <v>13.574507204753511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9">
        <f>MAX(V7:V13)</f>
        <v>7.1198670775528399</v>
      </c>
      <c r="W14" s="1"/>
      <c r="X14" s="1"/>
      <c r="Y14" s="1"/>
    </row>
  </sheetData>
  <mergeCells count="2">
    <mergeCell ref="L4:S4"/>
    <mergeCell ref="Z8:AC10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Cong_Son</vt:lpstr>
      <vt:lpstr>Samar</vt:lpstr>
      <vt:lpstr>Nikethan</vt:lpstr>
      <vt:lpstr>Adel</vt:lpstr>
      <vt:lpstr>Group_ahp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souso</dc:creator>
  <cp:lastModifiedBy>Duong Cong Son</cp:lastModifiedBy>
  <dcterms:created xsi:type="dcterms:W3CDTF">2025-03-13T10:29:22Z</dcterms:created>
  <dcterms:modified xsi:type="dcterms:W3CDTF">2025-03-16T01:04:50Z</dcterms:modified>
</cp:coreProperties>
</file>