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cpham/Documents/TEX/Pau-05/PROJET-PRIMA-INTELIRRIS/PCBs/IRD-JFP/V4.1/"/>
    </mc:Choice>
  </mc:AlternateContent>
  <xr:revisionPtr revIDLastSave="0" documentId="13_ncr:1_{4801D37F-BD23-7340-92B2-EDAF4EBC6143}" xr6:coauthVersionLast="47" xr6:coauthVersionMax="47" xr10:uidLastSave="{00000000-0000-0000-0000-000000000000}"/>
  <bookViews>
    <workbookView xWindow="0" yWindow="740" windowWidth="2880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F29" i="1"/>
  <c r="G29" i="1" s="1"/>
  <c r="H25" i="1"/>
  <c r="J1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<sst xmlns="http://schemas.openxmlformats.org/spreadsheetml/2006/main" count="100" uniqueCount="91">
  <si>
    <t>Comment</t>
  </si>
  <si>
    <t>Designator</t>
  </si>
  <si>
    <t>Footprint</t>
  </si>
  <si>
    <t>C1</t>
  </si>
  <si>
    <t>100nF</t>
  </si>
  <si>
    <t>C603</t>
  </si>
  <si>
    <r>
      <t>JLCPCB Part #</t>
    </r>
    <r>
      <rPr>
        <sz val="11"/>
        <rFont val="宋体"/>
        <charset val="134"/>
      </rPr>
      <t>（</t>
    </r>
    <r>
      <rPr>
        <sz val="11"/>
        <rFont val="Arial"/>
        <family val="2"/>
      </rPr>
      <t>optional</t>
    </r>
    <r>
      <rPr>
        <sz val="11"/>
        <rFont val="宋体"/>
        <charset val="134"/>
      </rPr>
      <t>）</t>
    </r>
  </si>
  <si>
    <t>C1206</t>
  </si>
  <si>
    <t>4.7uF</t>
  </si>
  <si>
    <t>C3</t>
  </si>
  <si>
    <t>C4</t>
  </si>
  <si>
    <t>330pF</t>
  </si>
  <si>
    <t>33nF</t>
  </si>
  <si>
    <t>R1,R2,R4,R6</t>
  </si>
  <si>
    <t>R603</t>
  </si>
  <si>
    <t>R5</t>
  </si>
  <si>
    <t>C14675</t>
  </si>
  <si>
    <t>C92837</t>
  </si>
  <si>
    <t>C42998</t>
  </si>
  <si>
    <t>C2181158</t>
  </si>
  <si>
    <t>C106856</t>
  </si>
  <si>
    <t>C482869</t>
  </si>
  <si>
    <t>R9</t>
  </si>
  <si>
    <t>R17</t>
  </si>
  <si>
    <t>IRLML5203</t>
  </si>
  <si>
    <t>Q1,Q2,Q3</t>
  </si>
  <si>
    <t>BSS138</t>
  </si>
  <si>
    <t>Q4</t>
  </si>
  <si>
    <t>C2874697</t>
  </si>
  <si>
    <t>C841192</t>
  </si>
  <si>
    <t>TSOT-23-5</t>
  </si>
  <si>
    <t>SOT-23</t>
  </si>
  <si>
    <t>4.7k</t>
  </si>
  <si>
    <t>C99782</t>
  </si>
  <si>
    <t>C126362</t>
  </si>
  <si>
    <t>RT9080-33</t>
  </si>
  <si>
    <t>C518778</t>
  </si>
  <si>
    <t>RF1</t>
  </si>
  <si>
    <t>XY308-2.54-2P</t>
  </si>
  <si>
    <t>C557685</t>
  </si>
  <si>
    <t>XY308-2.54-3P</t>
  </si>
  <si>
    <t>C557686</t>
  </si>
  <si>
    <t>XY308-2.54-4P</t>
  </si>
  <si>
    <t>C915913</t>
  </si>
  <si>
    <t>DL-RFM95-868M</t>
  </si>
  <si>
    <t>C2844472</t>
  </si>
  <si>
    <t>RFM</t>
  </si>
  <si>
    <t>12P_F</t>
  </si>
  <si>
    <t>CONN-TH_XY308-2.54-4P</t>
  </si>
  <si>
    <t>2P_F</t>
  </si>
  <si>
    <t>3P_F</t>
  </si>
  <si>
    <t>CONN-TH_XY308-2.54-3P</t>
  </si>
  <si>
    <t>SMA-SMD_HJ-SMA716</t>
  </si>
  <si>
    <t>WIRELESS-LORA-RFM95W#SMD</t>
  </si>
  <si>
    <t>D2</t>
  </si>
  <si>
    <t>SMBJ5.0A</t>
  </si>
  <si>
    <t>C473804</t>
  </si>
  <si>
    <t xml:space="preserve">SMB(DO-214AA)
</t>
  </si>
  <si>
    <t>CN22</t>
  </si>
  <si>
    <t>CN23</t>
  </si>
  <si>
    <t>CN3</t>
  </si>
  <si>
    <t>C5,C6,C7</t>
  </si>
  <si>
    <t>430k 1%</t>
  </si>
  <si>
    <t>100k 1%</t>
  </si>
  <si>
    <t>R7,R13</t>
  </si>
  <si>
    <t>SS14</t>
  </si>
  <si>
    <t>D1</t>
  </si>
  <si>
    <t>SMA(DO-214AC)</t>
  </si>
  <si>
    <t>C2837270</t>
  </si>
  <si>
    <t>CN20,CN21</t>
  </si>
  <si>
    <t>Qty</t>
  </si>
  <si>
    <t>Total Cost</t>
  </si>
  <si>
    <t>C541850</t>
  </si>
  <si>
    <t>PM254V-11-02-H85</t>
  </si>
  <si>
    <t>PM254V-11-03-H85</t>
  </si>
  <si>
    <t>C541849</t>
  </si>
  <si>
    <t>KH-2.54FH-1X12P-H8.5</t>
  </si>
  <si>
    <t>C2905419</t>
  </si>
  <si>
    <t>bootom</t>
  </si>
  <si>
    <t>top</t>
  </si>
  <si>
    <t>all</t>
  </si>
  <si>
    <t>CN1</t>
  </si>
  <si>
    <t>PZ254V-11-04P</t>
  </si>
  <si>
    <t>HDR-TH_4P-P2.54-V-M</t>
  </si>
  <si>
    <t>C492403</t>
  </si>
  <si>
    <t>CN2</t>
  </si>
  <si>
    <t>CN6,CN7,CN8</t>
  </si>
  <si>
    <t>U1</t>
  </si>
  <si>
    <t>10k 1%</t>
  </si>
  <si>
    <t>C98220</t>
  </si>
  <si>
    <t>C496550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</si>
</sst>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D21" sqref="D21"/>
    </sheetView>
  </sheetViews>
  <sheetFormatPr baseColWidth="10" defaultColWidth="8.83203125" defaultRowHeight="20" customHeight="1"/>
  <cols>
    <col min="1" max="1" width="26" style="2" customWidth="1"/>
    <col min="2" max="2" width="31.1640625" customWidth="1"/>
    <col min="3" max="3" width="36.1640625" customWidth="1"/>
    <col min="4" max="4" width="24.5" customWidth="1"/>
    <col min="6" max="6" width="8.83203125" style="1"/>
  </cols>
  <sheetData>
    <row r="1" spans="1:11" ht="20" customHeight="1">
      <c r="A1" s="3" t="s">
        <v>0</v>
      </c>
      <c r="B1" s="3" t="s">
        <v>1</v>
      </c>
      <c r="C1" s="3" t="s">
        <v>2</v>
      </c>
      <c r="D1" s="7" t="s">
        <v>6</v>
      </c>
      <c r="F1" s="1" t="s">
        <v>71</v>
      </c>
      <c r="G1" t="s">
        <v>70</v>
      </c>
    </row>
    <row r="2" spans="1:11" s="1" customFormat="1" ht="20" customHeight="1">
      <c r="A2" s="4" t="s">
        <v>4</v>
      </c>
      <c r="B2" s="5" t="s">
        <v>3</v>
      </c>
      <c r="C2" s="5" t="s">
        <v>5</v>
      </c>
      <c r="D2" s="8" t="s">
        <v>18</v>
      </c>
      <c r="F2" s="16">
        <v>3.6999999999999998E-2</v>
      </c>
      <c r="G2" s="1">
        <v>20</v>
      </c>
      <c r="H2" s="15">
        <f>F2/G2</f>
        <v>1.8499999999999999E-3</v>
      </c>
    </row>
    <row r="3" spans="1:11" s="1" customFormat="1" ht="20" customHeight="1">
      <c r="A3" s="9" t="s">
        <v>8</v>
      </c>
      <c r="B3" s="5" t="s">
        <v>61</v>
      </c>
      <c r="C3" s="8" t="s">
        <v>7</v>
      </c>
      <c r="D3" s="8" t="s">
        <v>17</v>
      </c>
      <c r="F3" s="16">
        <v>2.8839999999999999</v>
      </c>
      <c r="G3" s="1">
        <v>32</v>
      </c>
      <c r="H3" s="15">
        <f t="shared" ref="H3:H24" si="0">F3/G3</f>
        <v>9.0124999999999997E-2</v>
      </c>
    </row>
    <row r="4" spans="1:11" s="1" customFormat="1" ht="20" customHeight="1">
      <c r="A4" s="9" t="s">
        <v>11</v>
      </c>
      <c r="B4" s="8" t="s">
        <v>9</v>
      </c>
      <c r="C4" s="5" t="s">
        <v>5</v>
      </c>
      <c r="D4" s="8" t="s">
        <v>19</v>
      </c>
      <c r="E4" s="6"/>
      <c r="F4" s="16">
        <v>7.8E-2</v>
      </c>
      <c r="G4" s="1">
        <v>20</v>
      </c>
      <c r="H4" s="15">
        <f t="shared" si="0"/>
        <v>3.8999999999999998E-3</v>
      </c>
    </row>
    <row r="5" spans="1:11" s="1" customFormat="1" ht="20" customHeight="1">
      <c r="A5" s="9" t="s">
        <v>12</v>
      </c>
      <c r="B5" s="8" t="s">
        <v>10</v>
      </c>
      <c r="C5" s="5" t="s">
        <v>5</v>
      </c>
      <c r="D5" s="8" t="s">
        <v>20</v>
      </c>
      <c r="F5" s="16">
        <v>4.5999999999999999E-2</v>
      </c>
      <c r="G5" s="1">
        <v>20</v>
      </c>
      <c r="H5" s="15">
        <f t="shared" si="0"/>
        <v>2.3E-3</v>
      </c>
    </row>
    <row r="6" spans="1:11" s="1" customFormat="1" ht="20" customHeight="1">
      <c r="A6" s="4" t="s">
        <v>63</v>
      </c>
      <c r="B6" s="8" t="s">
        <v>13</v>
      </c>
      <c r="C6" s="8" t="s">
        <v>14</v>
      </c>
      <c r="D6" s="5" t="s">
        <v>16</v>
      </c>
      <c r="F6" s="16">
        <v>3.7999999999999999E-2</v>
      </c>
      <c r="G6" s="1">
        <v>45</v>
      </c>
      <c r="H6" s="15">
        <f t="shared" si="0"/>
        <v>8.4444444444444443E-4</v>
      </c>
    </row>
    <row r="7" spans="1:11" s="1" customFormat="1" ht="20" customHeight="1">
      <c r="A7" s="4" t="s">
        <v>62</v>
      </c>
      <c r="B7" s="8" t="s">
        <v>15</v>
      </c>
      <c r="C7" s="8" t="s">
        <v>14</v>
      </c>
      <c r="D7" s="5" t="s">
        <v>21</v>
      </c>
      <c r="F7" s="16">
        <v>2.1999999999999999E-2</v>
      </c>
      <c r="G7" s="1">
        <v>20</v>
      </c>
      <c r="H7" s="15">
        <f t="shared" si="0"/>
        <v>1.0999999999999998E-3</v>
      </c>
    </row>
    <row r="8" spans="1:11" s="1" customFormat="1" ht="20" customHeight="1">
      <c r="A8" s="9" t="s">
        <v>32</v>
      </c>
      <c r="B8" s="8" t="s">
        <v>22</v>
      </c>
      <c r="C8" s="8" t="s">
        <v>14</v>
      </c>
      <c r="D8" s="5" t="s">
        <v>33</v>
      </c>
      <c r="F8" s="16">
        <v>2.1000000000000001E-2</v>
      </c>
      <c r="G8" s="1">
        <v>20</v>
      </c>
      <c r="H8" s="15">
        <f t="shared" si="0"/>
        <v>1.0500000000000002E-3</v>
      </c>
    </row>
    <row r="9" spans="1:11" s="1" customFormat="1" ht="20" customHeight="1">
      <c r="A9" s="4" t="s">
        <v>88</v>
      </c>
      <c r="B9" s="5" t="s">
        <v>64</v>
      </c>
      <c r="C9" s="8" t="s">
        <v>14</v>
      </c>
      <c r="D9" s="5" t="s">
        <v>89</v>
      </c>
      <c r="F9" s="16">
        <v>2.4E-2</v>
      </c>
      <c r="G9" s="1">
        <v>25</v>
      </c>
      <c r="H9" s="15">
        <f t="shared" si="0"/>
        <v>9.6000000000000002E-4</v>
      </c>
    </row>
    <row r="10" spans="1:11" s="1" customFormat="1" ht="20" customHeight="1">
      <c r="A10" s="9">
        <v>68</v>
      </c>
      <c r="B10" s="8" t="s">
        <v>23</v>
      </c>
      <c r="C10" s="8" t="s">
        <v>14</v>
      </c>
      <c r="D10" s="8" t="s">
        <v>34</v>
      </c>
      <c r="F10" s="16">
        <v>2.1999999999999999E-2</v>
      </c>
      <c r="G10" s="1">
        <v>20</v>
      </c>
      <c r="H10" s="15">
        <f t="shared" si="0"/>
        <v>1.0999999999999998E-3</v>
      </c>
    </row>
    <row r="11" spans="1:11" s="1" customFormat="1" ht="20" customHeight="1">
      <c r="A11" s="9" t="s">
        <v>24</v>
      </c>
      <c r="B11" s="8" t="s">
        <v>25</v>
      </c>
      <c r="C11" s="8" t="s">
        <v>31</v>
      </c>
      <c r="D11" s="8" t="s">
        <v>36</v>
      </c>
      <c r="F11" s="13">
        <v>1.2689999999999999</v>
      </c>
      <c r="G11" s="1">
        <v>32</v>
      </c>
      <c r="H11" s="15">
        <f t="shared" si="0"/>
        <v>3.9656249999999997E-2</v>
      </c>
    </row>
    <row r="12" spans="1:11" s="1" customFormat="1" ht="20" customHeight="1">
      <c r="A12" s="9" t="s">
        <v>26</v>
      </c>
      <c r="B12" s="8" t="s">
        <v>27</v>
      </c>
      <c r="C12" s="8" t="s">
        <v>31</v>
      </c>
      <c r="D12" s="8" t="s">
        <v>28</v>
      </c>
      <c r="F12" s="13">
        <v>0.23499999999999999</v>
      </c>
      <c r="G12" s="1">
        <v>12</v>
      </c>
      <c r="H12" s="15">
        <f t="shared" si="0"/>
        <v>1.9583333333333331E-2</v>
      </c>
    </row>
    <row r="13" spans="1:11" s="1" customFormat="1" ht="20" customHeight="1">
      <c r="A13" s="9" t="s">
        <v>35</v>
      </c>
      <c r="B13" s="5" t="s">
        <v>87</v>
      </c>
      <c r="C13" s="8" t="s">
        <v>30</v>
      </c>
      <c r="D13" s="8" t="s">
        <v>29</v>
      </c>
      <c r="F13" s="13">
        <v>1.599</v>
      </c>
      <c r="G13" s="1">
        <v>12</v>
      </c>
      <c r="H13" s="15">
        <f t="shared" si="0"/>
        <v>0.13325000000000001</v>
      </c>
    </row>
    <row r="14" spans="1:11" s="1" customFormat="1" ht="20" customHeight="1">
      <c r="A14" s="4" t="s">
        <v>65</v>
      </c>
      <c r="B14" s="5" t="s">
        <v>66</v>
      </c>
      <c r="C14" s="10" t="s">
        <v>67</v>
      </c>
      <c r="D14" s="5" t="s">
        <v>68</v>
      </c>
      <c r="F14" s="13">
        <v>0.11700000000000001</v>
      </c>
      <c r="G14" s="1">
        <v>12</v>
      </c>
      <c r="H14" s="15">
        <f t="shared" si="0"/>
        <v>9.75E-3</v>
      </c>
    </row>
    <row r="15" spans="1:11" ht="20" customHeight="1">
      <c r="A15" s="4" t="s">
        <v>55</v>
      </c>
      <c r="B15" s="5" t="s">
        <v>54</v>
      </c>
      <c r="C15" s="10" t="s">
        <v>57</v>
      </c>
      <c r="D15" s="5" t="s">
        <v>56</v>
      </c>
      <c r="F15" s="13">
        <v>0.45800000000000002</v>
      </c>
      <c r="G15" s="1">
        <v>12</v>
      </c>
      <c r="H15" s="15">
        <f t="shared" si="0"/>
        <v>3.8166666666666668E-2</v>
      </c>
      <c r="J15" s="14">
        <f>SUM(F2:F15)</f>
        <v>6.85</v>
      </c>
      <c r="K15" t="s">
        <v>78</v>
      </c>
    </row>
    <row r="16" spans="1:11" ht="20" customHeight="1">
      <c r="F16" s="13"/>
      <c r="H16" s="15"/>
    </row>
    <row r="17" spans="1:11" ht="20" customHeight="1">
      <c r="A17" s="11" t="s">
        <v>44</v>
      </c>
      <c r="B17" s="1" t="s">
        <v>46</v>
      </c>
      <c r="C17" s="1" t="s">
        <v>53</v>
      </c>
      <c r="D17" s="1" t="s">
        <v>45</v>
      </c>
      <c r="F17" s="13">
        <v>42.75</v>
      </c>
      <c r="G17" s="1">
        <v>10</v>
      </c>
      <c r="H17" s="15">
        <f t="shared" si="0"/>
        <v>4.2750000000000004</v>
      </c>
    </row>
    <row r="18" spans="1:11" ht="20" customHeight="1">
      <c r="A18" s="1" t="s">
        <v>37</v>
      </c>
      <c r="B18" s="1" t="s">
        <v>37</v>
      </c>
      <c r="C18" s="1" t="s">
        <v>52</v>
      </c>
      <c r="D18" s="1" t="s">
        <v>90</v>
      </c>
      <c r="F18" s="13">
        <v>6.3179999999999996</v>
      </c>
      <c r="G18" s="1">
        <v>10</v>
      </c>
      <c r="H18" s="15">
        <f t="shared" si="0"/>
        <v>0.63179999999999992</v>
      </c>
    </row>
    <row r="19" spans="1:11" ht="20" customHeight="1">
      <c r="A19" s="1" t="s">
        <v>38</v>
      </c>
      <c r="B19" s="1" t="s">
        <v>86</v>
      </c>
      <c r="C19" s="1" t="s">
        <v>38</v>
      </c>
      <c r="D19" s="1" t="s">
        <v>39</v>
      </c>
      <c r="F19" s="13">
        <v>5.2679999999999998</v>
      </c>
      <c r="G19" s="1">
        <v>30</v>
      </c>
      <c r="H19" s="15">
        <f t="shared" si="0"/>
        <v>0.17560000000000001</v>
      </c>
    </row>
    <row r="20" spans="1:11" ht="20" customHeight="1">
      <c r="A20" s="1" t="s">
        <v>40</v>
      </c>
      <c r="B20" s="1" t="s">
        <v>85</v>
      </c>
      <c r="C20" s="1" t="s">
        <v>51</v>
      </c>
      <c r="D20" s="1" t="s">
        <v>41</v>
      </c>
      <c r="F20" s="13">
        <v>2.6640000000000001</v>
      </c>
      <c r="G20" s="1">
        <v>10</v>
      </c>
      <c r="H20" s="15">
        <f t="shared" si="0"/>
        <v>0.26640000000000003</v>
      </c>
    </row>
    <row r="21" spans="1:11" ht="20" customHeight="1">
      <c r="A21" s="1" t="s">
        <v>42</v>
      </c>
      <c r="B21" s="1" t="s">
        <v>60</v>
      </c>
      <c r="C21" s="1" t="s">
        <v>48</v>
      </c>
      <c r="D21" s="1" t="s">
        <v>43</v>
      </c>
      <c r="F21" s="13">
        <v>2.8180000000000001</v>
      </c>
      <c r="G21" s="1">
        <v>10</v>
      </c>
      <c r="H21" s="15">
        <f t="shared" si="0"/>
        <v>0.28179999999999999</v>
      </c>
    </row>
    <row r="22" spans="1:11" ht="20" customHeight="1">
      <c r="A22" s="11" t="s">
        <v>47</v>
      </c>
      <c r="B22" s="1" t="s">
        <v>69</v>
      </c>
      <c r="C22" s="11" t="s">
        <v>76</v>
      </c>
      <c r="D22" s="1" t="s">
        <v>77</v>
      </c>
      <c r="E22" s="1"/>
      <c r="F22" s="16">
        <v>1.8</v>
      </c>
      <c r="G22" s="1">
        <v>20</v>
      </c>
      <c r="H22" s="15">
        <f t="shared" si="0"/>
        <v>0.09</v>
      </c>
    </row>
    <row r="23" spans="1:11" ht="20" customHeight="1">
      <c r="A23" s="11" t="s">
        <v>50</v>
      </c>
      <c r="B23" s="1" t="s">
        <v>58</v>
      </c>
      <c r="C23" s="1" t="s">
        <v>74</v>
      </c>
      <c r="D23" s="1" t="s">
        <v>72</v>
      </c>
      <c r="E23" s="1"/>
      <c r="F23" s="13">
        <v>0.86699999999999999</v>
      </c>
      <c r="G23" s="1">
        <v>11</v>
      </c>
      <c r="H23" s="15">
        <f t="shared" si="0"/>
        <v>7.8818181818181815E-2</v>
      </c>
    </row>
    <row r="24" spans="1:11" ht="20" customHeight="1">
      <c r="A24" s="11" t="s">
        <v>49</v>
      </c>
      <c r="B24" s="1" t="s">
        <v>59</v>
      </c>
      <c r="C24" s="1" t="s">
        <v>73</v>
      </c>
      <c r="D24" s="1" t="s">
        <v>75</v>
      </c>
      <c r="E24" s="1"/>
      <c r="F24" s="16">
        <v>0.66</v>
      </c>
      <c r="G24" s="1">
        <v>11</v>
      </c>
      <c r="H24" s="15">
        <f t="shared" si="0"/>
        <v>6.0000000000000005E-2</v>
      </c>
    </row>
    <row r="25" spans="1:11" ht="20" customHeight="1">
      <c r="A25" s="11" t="s">
        <v>82</v>
      </c>
      <c r="B25" s="1" t="s">
        <v>81</v>
      </c>
      <c r="C25" s="1" t="s">
        <v>83</v>
      </c>
      <c r="D25" s="1" t="s">
        <v>84</v>
      </c>
      <c r="E25" s="1"/>
      <c r="F25" s="1">
        <v>0.20300000000000001</v>
      </c>
      <c r="G25" s="1">
        <v>11</v>
      </c>
      <c r="H25" s="15">
        <f t="shared" ref="H25" si="1">F25/G25</f>
        <v>1.8454545454545456E-2</v>
      </c>
      <c r="J25">
        <f>SUM(F17:F26)</f>
        <v>63.347999999999992</v>
      </c>
      <c r="K25" t="s">
        <v>79</v>
      </c>
    </row>
    <row r="26" spans="1:11" ht="20" customHeight="1">
      <c r="A26" s="11"/>
      <c r="B26" s="1"/>
      <c r="C26" s="1"/>
      <c r="D26" s="1"/>
      <c r="G26" s="1"/>
      <c r="H26" s="15"/>
    </row>
    <row r="27" spans="1:11" ht="20" customHeight="1">
      <c r="A27" s="11"/>
      <c r="B27" s="1"/>
      <c r="D27" s="1"/>
    </row>
    <row r="28" spans="1:11" ht="20" customHeight="1">
      <c r="A28" s="11"/>
      <c r="B28" s="1"/>
      <c r="C28" s="1"/>
      <c r="D28" s="1"/>
    </row>
    <row r="29" spans="1:11" ht="20" customHeight="1">
      <c r="F29" s="12">
        <f>SUM(F2:F26)</f>
        <v>70.198000000000008</v>
      </c>
      <c r="G29" s="14">
        <f>F29/10</f>
        <v>7.0198000000000009</v>
      </c>
      <c r="K29" t="s">
        <v>80</v>
      </c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C. Pham</cp:lastModifiedBy>
  <cp:revision>2</cp:revision>
  <dcterms:created xsi:type="dcterms:W3CDTF">2019-07-31T07:14:00Z</dcterms:created>
  <dcterms:modified xsi:type="dcterms:W3CDTF">2023-10-05T13:07:36Z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