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 1 - CB_ver_6.0.1_BOM" sheetId="1" r:id="rId4"/>
  </sheets>
</workbook>
</file>

<file path=xl/sharedStrings.xml><?xml version="1.0" encoding="utf-8"?>
<sst xmlns="http://schemas.openxmlformats.org/spreadsheetml/2006/main" uniqueCount="243">
  <si>
    <t>HAT_ver_5.1.1_BOM</t>
  </si>
  <si>
    <t>Reference</t>
  </si>
  <si>
    <t xml:space="preserve"> Quantity</t>
  </si>
  <si>
    <t xml:space="preserve"> Value</t>
  </si>
  <si>
    <t xml:space="preserve"> Footprint</t>
  </si>
  <si>
    <t xml:space="preserve"> Description</t>
  </si>
  <si>
    <t xml:space="preserve"> DigiKey P/N</t>
  </si>
  <si>
    <t xml:space="preserve"> Manufacturer</t>
  </si>
  <si>
    <t xml:space="preserve"> Manufacturer P/N</t>
  </si>
  <si>
    <t xml:space="preserve"> Type</t>
  </si>
  <si>
    <t>DK Cost @100</t>
  </si>
  <si>
    <t>Cost x qty</t>
  </si>
  <si>
    <t>Cost AliExpress (or other)</t>
  </si>
  <si>
    <t>BAT1</t>
  </si>
  <si>
    <t>Molex PicoBlade 53047-0210</t>
  </si>
  <si>
    <t>CustomComponents:Molex PicoBlade 53047-0210 - (swapped pins)</t>
  </si>
  <si>
    <t>CONN HEADER VERT 2POS 1.25MM</t>
  </si>
  <si>
    <t>WM1731-ND</t>
  </si>
  <si>
    <t>Molex</t>
  </si>
  <si>
    <t>ThroughHole</t>
  </si>
  <si>
    <t>C10 C9 C6</t>
  </si>
  <si>
    <t>1uF</t>
  </si>
  <si>
    <t>Capacitor_SMD:C_0805_2012Metric</t>
  </si>
  <si>
    <t>CAP CER 1UF 10V X5R 0805</t>
  </si>
  <si>
    <t>399-8006-1-ND</t>
  </si>
  <si>
    <t>KEMET</t>
  </si>
  <si>
    <t>C0805C105K8PACTU</t>
  </si>
  <si>
    <t>SMD</t>
  </si>
  <si>
    <t>C11 C12 C13</t>
  </si>
  <si>
    <t>4.7uF</t>
  </si>
  <si>
    <t>CAP CER 4.7UF 10V X7R 0805</t>
  </si>
  <si>
    <t>1276-2972-1-ND</t>
  </si>
  <si>
    <t>Samsung Electro-Mechanics</t>
  </si>
  <si>
    <t>CL21B475KPFNNNE</t>
  </si>
  <si>
    <t>C4 C16 C1 C2 C5 C3</t>
  </si>
  <si>
    <t>10uF</t>
  </si>
  <si>
    <t>CAP CER 10UF 10V X5R 0805</t>
  </si>
  <si>
    <t>1276-1144-1-ND</t>
  </si>
  <si>
    <t>CL21A106MPFNNNE</t>
  </si>
  <si>
    <t>C7 C8 C14 C15 C17</t>
  </si>
  <si>
    <t>22uF</t>
  </si>
  <si>
    <t>CAP CER 22UF 10V X5R 0805</t>
  </si>
  <si>
    <t>399-12069-1-ND</t>
  </si>
  <si>
    <t>C0805C226M8PAC7800</t>
  </si>
  <si>
    <t>D1</t>
  </si>
  <si>
    <t>NRVTS260ESFT1G</t>
  </si>
  <si>
    <t>CustomComponents:SOD-123FL</t>
  </si>
  <si>
    <t>DIODE SCHOTTKY 60V 2A SOD123FL</t>
  </si>
  <si>
    <t>NRVTS260ESFT1GOSCT-ND</t>
  </si>
  <si>
    <t>ON Semiconductor</t>
  </si>
  <si>
    <t>D2</t>
  </si>
  <si>
    <t>MMBD914</t>
  </si>
  <si>
    <t>Diode_SMD:D_SOT-23_ANK</t>
  </si>
  <si>
    <t>DIODE GEN PURP 100V 200MA SOT23</t>
  </si>
  <si>
    <t>MMBD914LT1GOSCT-ND</t>
  </si>
  <si>
    <t>MMBD914LT1G</t>
  </si>
  <si>
    <t>L2 L1</t>
  </si>
  <si>
    <t>4.7 uH</t>
  </si>
  <si>
    <t>CustomComponents:INDUCTOR_SMD_6x6-1</t>
  </si>
  <si>
    <t>FIXED IND 4.7UH 3A 40.3 MOHM SMD</t>
  </si>
  <si>
    <t>587-2100-1-ND</t>
  </si>
  <si>
    <t>Taiyo Yuden</t>
  </si>
  <si>
    <t>NR6028T4R7M</t>
  </si>
  <si>
    <t>LED1</t>
  </si>
  <si>
    <t>Red</t>
  </si>
  <si>
    <t>LED_SMD:LED_0603_1608Metric</t>
  </si>
  <si>
    <t>LED RED CLEAR 0603 SMD</t>
  </si>
  <si>
    <t>160-1447-1-ND</t>
  </si>
  <si>
    <t>Lite-On Inc.</t>
  </si>
  <si>
    <t>LTST-C191KRKT</t>
  </si>
  <si>
    <t>LED2</t>
  </si>
  <si>
    <t>Amber</t>
  </si>
  <si>
    <t>LED AMBER CLEAR 0603 SMD</t>
  </si>
  <si>
    <t>160-1445-1-ND</t>
  </si>
  <si>
    <t>LTST-C191KFKT</t>
  </si>
  <si>
    <t>LED3</t>
  </si>
  <si>
    <t>Green</t>
  </si>
  <si>
    <t>LED GREEN CLEAR 0603 SMD</t>
  </si>
  <si>
    <t>160-1446-1-ND</t>
  </si>
  <si>
    <t>P1</t>
  </si>
  <si>
    <t>Conn_01x08</t>
  </si>
  <si>
    <t>Connector_PinHeader_2.54mm:PinHeader_1x08_P2.54mm_Vertical</t>
  </si>
  <si>
    <t>CONN HDR 8POS 0.1 GOLD PCB</t>
  </si>
  <si>
    <t>S7041-ND</t>
  </si>
  <si>
    <t>Sullins Connector Solutions</t>
  </si>
  <si>
    <t>PPPC081LFBN-RC</t>
  </si>
  <si>
    <t>P2 P6</t>
  </si>
  <si>
    <t>Conn_01x05</t>
  </si>
  <si>
    <t>Connector_PinHeader_2.54mm:PinHeader_1x05_P2.54mm_Vertical</t>
  </si>
  <si>
    <t>CONN HDR 5POS 0.1 GOLD PCB</t>
  </si>
  <si>
    <t>S7038-ND</t>
  </si>
  <si>
    <t>PPPC051LFBN-RC</t>
  </si>
  <si>
    <t>P3</t>
  </si>
  <si>
    <t>USB_A_1</t>
  </si>
  <si>
    <t>CustomComponents:USB_A</t>
  </si>
  <si>
    <t>CONN RCPT TYPEA 4POS R/A - WHITE</t>
  </si>
  <si>
    <t>ED2989-ND</t>
  </si>
  <si>
    <t>On Shore Technology Inc.</t>
  </si>
  <si>
    <t>USB-A1HSW6</t>
  </si>
  <si>
    <t>P4</t>
  </si>
  <si>
    <t>USB_OTG-1</t>
  </si>
  <si>
    <t>CustomComponents:USB_Micro-B-TH-mount</t>
  </si>
  <si>
    <t>CONN RCPT USB2.0 MICRO B SMD R/A</t>
  </si>
  <si>
    <t>609-4618-1-ND</t>
  </si>
  <si>
    <t>Amphenol ICC (FCI)</t>
  </si>
  <si>
    <t>10118194-0001LF</t>
  </si>
  <si>
    <t>P7</t>
  </si>
  <si>
    <t>Conn_01x04</t>
  </si>
  <si>
    <t>Connector_PinHeader_2.54mm:PinHeader_1x04_P2.54mm_Vertical</t>
  </si>
  <si>
    <t>CONN HDR 4POS 0.1 GOLD PCB</t>
  </si>
  <si>
    <t>S7037-ND</t>
  </si>
  <si>
    <t>PPPC041LFBN-RC</t>
  </si>
  <si>
    <t>PB1 PB2</t>
  </si>
  <si>
    <t>SPST-PUSH</t>
  </si>
  <si>
    <t>CustomComponents:SW-TL3305</t>
  </si>
  <si>
    <t>SWITCH TACTILE SPST-NO 50MA 12V</t>
  </si>
  <si>
    <t>EG5353CT-ND</t>
  </si>
  <si>
    <t>E-Switch</t>
  </si>
  <si>
    <t>TL3305AF260QG</t>
  </si>
  <si>
    <t>R1</t>
  </si>
  <si>
    <t>Resistor_SMD:R_0805_2012Metric</t>
  </si>
  <si>
    <t>RES SMD 162 OHM 1% 1/8W 0805</t>
  </si>
  <si>
    <t>311-162CRCT-ND</t>
  </si>
  <si>
    <t>Yageo</t>
  </si>
  <si>
    <t>RC0805FR-07162R</t>
  </si>
  <si>
    <t>R16 R17 R8</t>
  </si>
  <si>
    <t>10K</t>
  </si>
  <si>
    <t>RES SMD 10K OHM 1% 1/8W 0805</t>
  </si>
  <si>
    <t>311-10.0KCRCT-ND</t>
  </si>
  <si>
    <t>RC0805FR-0710KL</t>
  </si>
  <si>
    <t>R19 R18 R12</t>
  </si>
  <si>
    <t>2.2K</t>
  </si>
  <si>
    <t>RES SMD 2.2K OHM 1% 1/8W 0805</t>
  </si>
  <si>
    <t>311-2.20KCRCT-ND</t>
  </si>
  <si>
    <t>RC0805FR-072K2L</t>
  </si>
  <si>
    <t>R2</t>
  </si>
  <si>
    <t>0.03 ohm</t>
  </si>
  <si>
    <t>RES 0.03 OHM 1% 1/2W 0805</t>
  </si>
  <si>
    <t>P19207CT-ND</t>
  </si>
  <si>
    <t>Panasonic Electronic Components</t>
  </si>
  <si>
    <t>ERJ-6CWFR030V</t>
  </si>
  <si>
    <t>R22 R9 R11 R10 R3 R30 R13</t>
  </si>
  <si>
    <t>1K</t>
  </si>
  <si>
    <t>RES SMD 1K OHM 1% 1/8W 0805</t>
  </si>
  <si>
    <t>311-1.00KCRCT-ND</t>
  </si>
  <si>
    <t>RC0805FR-071KL</t>
  </si>
  <si>
    <t>R26 R20</t>
  </si>
  <si>
    <t>200K</t>
  </si>
  <si>
    <t>RES SMD 200K OHM 1% 1/8W 0805</t>
  </si>
  <si>
    <t>311-200KCRCT-ND</t>
  </si>
  <si>
    <t>RC0805FR-07200KL</t>
  </si>
  <si>
    <t>R27</t>
  </si>
  <si>
    <t>27.0K</t>
  </si>
  <si>
    <t>RES SMD 27.0K OHM 1% 1/8W 0805</t>
  </si>
  <si>
    <t>311-27.0KCRCT-ND</t>
  </si>
  <si>
    <t>RC0805FR-0727KL</t>
  </si>
  <si>
    <t>R32 R36 R35</t>
  </si>
  <si>
    <t>JUMPER SMD 0 OHM 1/8W 0805</t>
  </si>
  <si>
    <t>RMCF0805ZT0R00CT-ND</t>
  </si>
  <si>
    <t>Stackpole</t>
  </si>
  <si>
    <t>RMCF0805ZT0R00</t>
  </si>
  <si>
    <t>R4</t>
  </si>
  <si>
    <t>1.8K</t>
  </si>
  <si>
    <t>RES SMD 1.8K OHM 1% 1/8W 0805</t>
  </si>
  <si>
    <t>311-1.80KCRCT-ND</t>
  </si>
  <si>
    <t>RC0805FR-071K8L</t>
  </si>
  <si>
    <t>R5</t>
  </si>
  <si>
    <t>51K</t>
  </si>
  <si>
    <t>RES SMD 51K OHM 1% 1/8W 0805</t>
  </si>
  <si>
    <t>311-51.0KCRCT-ND</t>
  </si>
  <si>
    <t>R6</t>
  </si>
  <si>
    <t>220K</t>
  </si>
  <si>
    <t>RES SMD 220K OHM 1% 1/8W 0805</t>
  </si>
  <si>
    <t>311-220KCRCT-ND</t>
  </si>
  <si>
    <t>RC0805FR-07220KL</t>
  </si>
  <si>
    <t>R7 R34 R33 R31</t>
  </si>
  <si>
    <t>RES SMD 100 OHM 1% 1/8W 0805</t>
  </si>
  <si>
    <t>311-100CRCT-ND</t>
  </si>
  <si>
    <t>RC0805FR-07100RL</t>
  </si>
  <si>
    <t>SW1</t>
  </si>
  <si>
    <t>SPDT-2C</t>
  </si>
  <si>
    <t>CustomComponents:SPDT-OS10211</t>
  </si>
  <si>
    <t>SWITCH SLIDE SPDT 100MA 12V</t>
  </si>
  <si>
    <t>CKN9559-ND or CKN9560-ND</t>
  </si>
  <si>
    <t>C&amp;K</t>
  </si>
  <si>
    <t>OS102011MA1QN1</t>
  </si>
  <si>
    <t>U1</t>
  </si>
  <si>
    <t>AXP209</t>
  </si>
  <si>
    <t>CustomComponents:UQFN-48-1EP_6x6mm_Pitch0.4mm_75</t>
  </si>
  <si>
    <t>Enhanced single Cell Li-Battery and Power System Management IC</t>
  </si>
  <si>
    <r>
      <rPr>
        <u val="single"/>
        <sz val="10"/>
        <color indexed="8"/>
        <rFont val="Helvetica Neue"/>
      </rPr>
      <t>http://www.kynix.com/Detail/120792/AXP209.html</t>
    </r>
  </si>
  <si>
    <t>X-Powers</t>
  </si>
  <si>
    <t>U2</t>
  </si>
  <si>
    <t>MT3608</t>
  </si>
  <si>
    <t>CustomComponents:SOT-23-6a</t>
  </si>
  <si>
    <t>High Efficiency 1.2MHz 2A Step Up Converter</t>
  </si>
  <si>
    <r>
      <rPr>
        <u val="single"/>
        <sz val="10"/>
        <color indexed="8"/>
        <rFont val="Helvetica Neue"/>
      </rPr>
      <t>http://www.kynix.com/Detail/584537/MT3608.html</t>
    </r>
  </si>
  <si>
    <t>AEROSEMI</t>
  </si>
  <si>
    <t>U3</t>
  </si>
  <si>
    <t>MIC2019</t>
  </si>
  <si>
    <t>IC DISTRIBUTION SW ADJ SOT23-6</t>
  </si>
  <si>
    <t>576-2595-1-ND</t>
  </si>
  <si>
    <t>Microchip Technology</t>
  </si>
  <si>
    <t>MIC2019YM6-TR</t>
  </si>
  <si>
    <t>U4 OR U5</t>
  </si>
  <si>
    <t>HC-R8812AF1 or F12ASUM13-W2</t>
  </si>
  <si>
    <t>CustomComponents:HC-R8812AU2 or CustomComponents:F12ASUM13-W2</t>
  </si>
  <si>
    <t>HAT PCB</t>
  </si>
  <si>
    <t>HAT Rev 5.1.1</t>
  </si>
  <si>
    <t>PCBWay</t>
  </si>
  <si>
    <t>PCB assembly</t>
  </si>
  <si>
    <t>Note: includes HAT components for BOTH battery and non-battery options</t>
  </si>
  <si>
    <t>HAT Totals (DK + Other):</t>
  </si>
  <si>
    <t>ADDITIONAL CB Components</t>
  </si>
  <si>
    <t>Battery</t>
  </si>
  <si>
    <t xml:space="preserve">Lithium </t>
  </si>
  <si>
    <t>Antenna</t>
  </si>
  <si>
    <t>Strip Antenna w/ coax</t>
  </si>
  <si>
    <t>NanoPi NEO</t>
  </si>
  <si>
    <t>NanoPi Neo SBC</t>
  </si>
  <si>
    <t>OLED</t>
  </si>
  <si>
    <t>OLED Display 0.96”</t>
  </si>
  <si>
    <t>OLED 0.96" BLUE 128x64 I2C (pin order GND, VCC, SCL, SDA)</t>
  </si>
  <si>
    <t>HeatSink</t>
  </si>
  <si>
    <t xml:space="preserve">Heat Sink </t>
  </si>
  <si>
    <t>Finned Aluminum Heatsink - 40mm x 30mm x 5mm</t>
  </si>
  <si>
    <t>Thermal Pad</t>
  </si>
  <si>
    <t>Heat sink pad</t>
  </si>
  <si>
    <t>Thermal pad 6.0 W/mK - 14mm x 14mm x1.5mm thick</t>
  </si>
  <si>
    <t>Micro SD card</t>
  </si>
  <si>
    <t>Micro SD</t>
  </si>
  <si>
    <t>Micro SD memory card - Class 10 - 16 GB or greater</t>
  </si>
  <si>
    <t>Case</t>
  </si>
  <si>
    <t xml:space="preserve">Custom CB case </t>
  </si>
  <si>
    <t>(See note 1)</t>
  </si>
  <si>
    <t>ADDITIONAL Totals:</t>
  </si>
  <si>
    <t>CB Total (HAT + ADDITIONAL):</t>
  </si>
  <si>
    <t>NOTES:</t>
  </si>
  <si>
    <t>Note 1:</t>
  </si>
  <si>
    <r>
      <rPr>
        <sz val="10"/>
        <color indexed="8"/>
        <rFont val="Helvetica Neue"/>
      </rPr>
      <t xml:space="preserve">Injection molded. Component cost does NOT include injection mold tooling of approximately </t>
    </r>
    <r>
      <rPr>
        <b val="1"/>
        <sz val="10"/>
        <color indexed="8"/>
        <rFont val="Helvetica Neue"/>
      </rPr>
      <t>$4000</t>
    </r>
  </si>
  <si>
    <r>
      <rPr>
        <b val="1"/>
        <sz val="10"/>
        <color indexed="8"/>
        <rFont val="Helvetica Neue"/>
      </rPr>
      <t>If 3d printed</t>
    </r>
    <r>
      <rPr>
        <sz val="10"/>
        <color indexed="8"/>
        <rFont val="Helvetica Neue"/>
      </rPr>
      <t>: estimate of $16.25 based on mat’l &amp; machine time.</t>
    </r>
  </si>
  <si>
    <t>Note 2:</t>
  </si>
  <si>
    <t>Items highlighted in light green are estimates. They should be close… but still, estimates. Of particular note it the cost of the case (see note 1 for justification).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</si>
</sst>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&quot;$&quot;0.000"/>
  </numFmts>
  <fonts count="5">
    <font>
      <sz val="10"/>
      <color indexed="8"/>
      <name val="Helvetica Neue"/>
    </font>
    <font>
      <sz val="12"/>
      <color indexed="8"/>
      <name val="Helvetica Neue"/>
    </font>
    <font>
      <sz val="13"/>
      <color indexed="8"/>
      <name val="Helvetica Neue"/>
    </font>
    <font>
      <b val="1"/>
      <sz val="10"/>
      <color indexed="8"/>
      <name val="Helvetica Neue"/>
    </font>
    <font>
      <u val="single"/>
      <sz val="10"/>
      <color indexed="8"/>
      <name val="Helvetica Neue"/>
    </font>
  </fonts>
  <fills count="12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9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1"/>
        <bgColor auto="1"/>
      </patternFill>
    </fill>
    <fill>
      <patternFill patternType="solid">
        <fgColor indexed="22"/>
        <bgColor auto="1"/>
      </patternFill>
    </fill>
  </fills>
  <borders count="27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 style="thin">
        <color indexed="11"/>
      </bottom>
      <diagonal/>
    </border>
    <border>
      <left/>
      <right/>
      <top style="thin">
        <color indexed="10"/>
      </top>
      <bottom style="thin">
        <color indexed="11"/>
      </bottom>
      <diagonal/>
    </border>
    <border>
      <left/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3"/>
      </bottom>
      <diagonal/>
    </border>
    <border>
      <left style="thin">
        <color indexed="11"/>
      </left>
      <right style="thin">
        <color indexed="13"/>
      </right>
      <top style="thin">
        <color indexed="13"/>
      </top>
      <bottom style="thin">
        <color indexed="11"/>
      </bottom>
      <diagonal/>
    </border>
    <border>
      <left style="thin">
        <color indexed="13"/>
      </left>
      <right style="thin">
        <color indexed="11"/>
      </right>
      <top style="thin">
        <color indexed="13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3"/>
      </top>
      <bottom style="thin">
        <color indexed="11"/>
      </bottom>
      <diagonal/>
    </border>
    <border>
      <left style="thin">
        <color indexed="11"/>
      </left>
      <right style="thin">
        <color indexed="13"/>
      </right>
      <top style="thin">
        <color indexed="11"/>
      </top>
      <bottom style="thin">
        <color indexed="11"/>
      </bottom>
      <diagonal/>
    </border>
    <border>
      <left style="thin">
        <color indexed="13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3"/>
      </right>
      <top style="thin">
        <color indexed="11"/>
      </top>
      <bottom style="thin">
        <color indexed="18"/>
      </bottom>
      <diagonal/>
    </border>
    <border>
      <left style="thin">
        <color indexed="13"/>
      </left>
      <right style="thin">
        <color indexed="11"/>
      </right>
      <top style="thin">
        <color indexed="11"/>
      </top>
      <bottom style="thin">
        <color indexed="18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8"/>
      </bottom>
      <diagonal/>
    </border>
    <border>
      <left style="thin">
        <color indexed="18"/>
      </left>
      <right style="thin">
        <color indexed="13"/>
      </right>
      <top style="thin">
        <color indexed="18"/>
      </top>
      <bottom style="thin">
        <color indexed="18"/>
      </bottom>
      <diagonal/>
    </border>
    <border>
      <left style="thin">
        <color indexed="13"/>
      </left>
      <right style="thin">
        <color indexed="11"/>
      </right>
      <top style="thin">
        <color indexed="18"/>
      </top>
      <bottom style="thin">
        <color indexed="18"/>
      </bottom>
      <diagonal/>
    </border>
    <border>
      <left style="thin">
        <color indexed="11"/>
      </left>
      <right style="thin">
        <color indexed="11"/>
      </right>
      <top style="thin">
        <color indexed="18"/>
      </top>
      <bottom style="thin">
        <color indexed="18"/>
      </bottom>
      <diagonal/>
    </border>
    <border>
      <left style="thin">
        <color indexed="11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11"/>
      </left>
      <right style="thin">
        <color indexed="13"/>
      </right>
      <top style="thin">
        <color indexed="18"/>
      </top>
      <bottom style="thin">
        <color indexed="11"/>
      </bottom>
      <diagonal/>
    </border>
    <border>
      <left style="thin">
        <color indexed="13"/>
      </left>
      <right style="thin">
        <color indexed="11"/>
      </right>
      <top style="thin">
        <color indexed="18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8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8"/>
      </bottom>
      <diagonal/>
    </border>
    <border>
      <left style="thin">
        <color indexed="11"/>
      </left>
      <right style="thin">
        <color indexed="8"/>
      </right>
      <top style="thin">
        <color indexed="11"/>
      </top>
      <bottom style="thin">
        <color indexed="11"/>
      </bottom>
      <diagonal/>
    </border>
    <border>
      <left style="thin">
        <color indexed="8"/>
      </left>
      <right style="thin">
        <color indexed="11"/>
      </right>
      <top style="thin">
        <color indexed="8"/>
      </top>
      <bottom style="thin">
        <color indexed="8"/>
      </bottom>
      <diagonal/>
    </border>
    <border>
      <left style="thin">
        <color indexed="11"/>
      </left>
      <right style="thin">
        <color indexed="11"/>
      </right>
      <top style="thin">
        <color indexed="8"/>
      </top>
      <bottom style="thin">
        <color indexed="8"/>
      </bottom>
      <diagonal/>
    </border>
    <border>
      <left style="thin">
        <color indexed="11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1"/>
      </left>
      <right style="thin">
        <color indexed="11"/>
      </right>
      <top style="thin">
        <color indexed="8"/>
      </top>
      <bottom style="thin">
        <color indexed="11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63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1" fillId="2" borderId="1" applyNumberFormat="1" applyFont="1" applyFill="1" applyBorder="1" applyAlignment="1" applyProtection="0">
      <alignment horizontal="center" vertical="center"/>
    </xf>
    <xf numFmtId="0" fontId="1" fillId="2" borderId="2" applyNumberFormat="0" applyFont="1" applyFill="1" applyBorder="1" applyAlignment="1" applyProtection="0">
      <alignment horizontal="center" vertical="center"/>
    </xf>
    <xf numFmtId="0" fontId="1" fillId="2" borderId="3" applyNumberFormat="0" applyFont="1" applyFill="1" applyBorder="1" applyAlignment="1" applyProtection="0">
      <alignment horizontal="center" vertical="center"/>
    </xf>
    <xf numFmtId="49" fontId="3" fillId="3" borderId="4" applyNumberFormat="1" applyFont="1" applyFill="1" applyBorder="1" applyAlignment="1" applyProtection="0">
      <alignment vertical="top"/>
    </xf>
    <xf numFmtId="49" fontId="3" fillId="3" borderId="4" applyNumberFormat="1" applyFont="1" applyFill="1" applyBorder="1" applyAlignment="1" applyProtection="0">
      <alignment vertical="top" wrapText="1"/>
    </xf>
    <xf numFmtId="49" fontId="3" fillId="4" borderId="5" applyNumberFormat="1" applyFont="1" applyFill="1" applyBorder="1" applyAlignment="1" applyProtection="0">
      <alignment vertical="top"/>
    </xf>
    <xf numFmtId="0" fontId="0" fillId="2" borderId="6" applyNumberFormat="1" applyFont="1" applyFill="1" applyBorder="1" applyAlignment="1" applyProtection="0">
      <alignment vertical="top"/>
    </xf>
    <xf numFmtId="49" fontId="0" fillId="2" borderId="7" applyNumberFormat="1" applyFont="1" applyFill="1" applyBorder="1" applyAlignment="1" applyProtection="0">
      <alignment vertical="top"/>
    </xf>
    <xf numFmtId="49" fontId="0" fillId="2" borderId="7" applyNumberFormat="1" applyFont="1" applyFill="1" applyBorder="1" applyAlignment="1" applyProtection="0">
      <alignment vertical="top" wrapText="1"/>
    </xf>
    <xf numFmtId="0" fontId="0" fillId="2" borderId="7" applyNumberFormat="1" applyFont="1" applyFill="1" applyBorder="1" applyAlignment="1" applyProtection="0">
      <alignment vertical="top"/>
    </xf>
    <xf numFmtId="59" fontId="0" fillId="2" borderId="7" applyNumberFormat="1" applyFont="1" applyFill="1" applyBorder="1" applyAlignment="1" applyProtection="0">
      <alignment vertical="top"/>
    </xf>
    <xf numFmtId="49" fontId="3" fillId="4" borderId="8" applyNumberFormat="1" applyFont="1" applyFill="1" applyBorder="1" applyAlignment="1" applyProtection="0">
      <alignment vertical="top"/>
    </xf>
    <xf numFmtId="0" fontId="0" fillId="2" borderId="9" applyNumberFormat="1" applyFont="1" applyFill="1" applyBorder="1" applyAlignment="1" applyProtection="0">
      <alignment vertical="top"/>
    </xf>
    <xf numFmtId="49" fontId="0" fillId="2" borderId="10" applyNumberFormat="1" applyFont="1" applyFill="1" applyBorder="1" applyAlignment="1" applyProtection="0">
      <alignment vertical="top"/>
    </xf>
    <xf numFmtId="49" fontId="0" fillId="2" borderId="10" applyNumberFormat="1" applyFont="1" applyFill="1" applyBorder="1" applyAlignment="1" applyProtection="0">
      <alignment vertical="top" wrapText="1"/>
    </xf>
    <xf numFmtId="59" fontId="0" fillId="2" borderId="10" applyNumberFormat="1" applyFont="1" applyFill="1" applyBorder="1" applyAlignment="1" applyProtection="0">
      <alignment vertical="top"/>
    </xf>
    <xf numFmtId="0" fontId="0" fillId="2" borderId="10" applyNumberFormat="1" applyFont="1" applyFill="1" applyBorder="1" applyAlignment="1" applyProtection="0">
      <alignment vertical="top"/>
    </xf>
    <xf numFmtId="0" fontId="0" fillId="2" borderId="10" applyNumberFormat="0" applyFont="1" applyFill="1" applyBorder="1" applyAlignment="1" applyProtection="0">
      <alignment vertical="top"/>
    </xf>
    <xf numFmtId="59" fontId="0" fillId="5" borderId="10" applyNumberFormat="1" applyFont="1" applyFill="1" applyBorder="1" applyAlignment="1" applyProtection="0">
      <alignment vertical="top"/>
    </xf>
    <xf numFmtId="0" fontId="0" fillId="2" borderId="9" applyNumberFormat="0" applyFont="1" applyFill="1" applyBorder="1" applyAlignment="1" applyProtection="0">
      <alignment vertical="top"/>
    </xf>
    <xf numFmtId="49" fontId="3" fillId="2" borderId="10" applyNumberFormat="1" applyFont="1" applyFill="1" applyBorder="1" applyAlignment="1" applyProtection="0">
      <alignment vertical="top"/>
    </xf>
    <xf numFmtId="0" fontId="3" fillId="4" borderId="8" applyNumberFormat="0" applyFont="1" applyFill="1" applyBorder="1" applyAlignment="1" applyProtection="0">
      <alignment vertical="top"/>
    </xf>
    <xf numFmtId="49" fontId="0" fillId="6" borderId="10" applyNumberFormat="1" applyFont="1" applyFill="1" applyBorder="1" applyAlignment="1" applyProtection="0">
      <alignment vertical="top"/>
    </xf>
    <xf numFmtId="0" fontId="0" fillId="6" borderId="10" applyNumberFormat="0" applyFont="1" applyFill="1" applyBorder="1" applyAlignment="1" applyProtection="0">
      <alignment vertical="top"/>
    </xf>
    <xf numFmtId="49" fontId="3" fillId="7" borderId="10" applyNumberFormat="1" applyFont="1" applyFill="1" applyBorder="1" applyAlignment="1" applyProtection="0">
      <alignment vertical="top"/>
    </xf>
    <xf numFmtId="59" fontId="0" fillId="7" borderId="10" applyNumberFormat="1" applyFont="1" applyFill="1" applyBorder="1" applyAlignment="1" applyProtection="0">
      <alignment vertical="top"/>
    </xf>
    <xf numFmtId="59" fontId="3" fillId="7" borderId="10" applyNumberFormat="1" applyFont="1" applyFill="1" applyBorder="1" applyAlignment="1" applyProtection="0">
      <alignment vertical="top"/>
    </xf>
    <xf numFmtId="0" fontId="3" fillId="4" borderId="11" applyNumberFormat="0" applyFont="1" applyFill="1" applyBorder="1" applyAlignment="1" applyProtection="0">
      <alignment vertical="top"/>
    </xf>
    <xf numFmtId="0" fontId="0" fillId="2" borderId="12" applyNumberFormat="0" applyFont="1" applyFill="1" applyBorder="1" applyAlignment="1" applyProtection="0">
      <alignment vertical="top"/>
    </xf>
    <xf numFmtId="0" fontId="0" fillId="2" borderId="13" applyNumberFormat="0" applyFont="1" applyFill="1" applyBorder="1" applyAlignment="1" applyProtection="0">
      <alignment vertical="top"/>
    </xf>
    <xf numFmtId="59" fontId="0" fillId="2" borderId="13" applyNumberFormat="1" applyFont="1" applyFill="1" applyBorder="1" applyAlignment="1" applyProtection="0">
      <alignment vertical="top"/>
    </xf>
    <xf numFmtId="49" fontId="3" fillId="4" borderId="14" applyNumberFormat="1" applyFont="1" applyFill="1" applyBorder="1" applyAlignment="1" applyProtection="0">
      <alignment vertical="top"/>
    </xf>
    <xf numFmtId="0" fontId="0" fillId="4" borderId="15" applyNumberFormat="0" applyFont="1" applyFill="1" applyBorder="1" applyAlignment="1" applyProtection="0">
      <alignment vertical="top"/>
    </xf>
    <xf numFmtId="0" fontId="0" fillId="4" borderId="16" applyNumberFormat="0" applyFont="1" applyFill="1" applyBorder="1" applyAlignment="1" applyProtection="0">
      <alignment vertical="top"/>
    </xf>
    <xf numFmtId="0" fontId="0" fillId="4" borderId="17" applyNumberFormat="0" applyFont="1" applyFill="1" applyBorder="1" applyAlignment="1" applyProtection="0">
      <alignment vertical="top"/>
    </xf>
    <xf numFmtId="49" fontId="0" fillId="4" borderId="18" applyNumberFormat="1" applyFont="1" applyFill="1" applyBorder="1" applyAlignment="1" applyProtection="0">
      <alignment vertical="top"/>
    </xf>
    <xf numFmtId="0" fontId="0" fillId="2" borderId="19" applyNumberFormat="1" applyFont="1" applyFill="1" applyBorder="1" applyAlignment="1" applyProtection="0">
      <alignment vertical="top"/>
    </xf>
    <xf numFmtId="49" fontId="0" fillId="2" borderId="20" applyNumberFormat="1" applyFont="1" applyFill="1" applyBorder="1" applyAlignment="1" applyProtection="0">
      <alignment vertical="top"/>
    </xf>
    <xf numFmtId="0" fontId="0" fillId="2" borderId="20" applyNumberFormat="0" applyFont="1" applyFill="1" applyBorder="1" applyAlignment="1" applyProtection="0">
      <alignment vertical="top"/>
    </xf>
    <xf numFmtId="59" fontId="0" fillId="2" borderId="20" applyNumberFormat="1" applyFont="1" applyFill="1" applyBorder="1" applyAlignment="1" applyProtection="0">
      <alignment vertical="top"/>
    </xf>
    <xf numFmtId="59" fontId="0" fillId="5" borderId="20" applyNumberFormat="1" applyFont="1" applyFill="1" applyBorder="1" applyAlignment="1" applyProtection="0">
      <alignment vertical="top"/>
    </xf>
    <xf numFmtId="49" fontId="0" fillId="4" borderId="8" applyNumberFormat="1" applyFont="1" applyFill="1" applyBorder="1" applyAlignment="1" applyProtection="0">
      <alignment vertical="top"/>
    </xf>
    <xf numFmtId="49" fontId="0" fillId="2" borderId="10" applyNumberFormat="1" applyFont="1" applyFill="1" applyBorder="1" applyAlignment="1" applyProtection="0">
      <alignment horizontal="left" vertical="top" wrapText="1" readingOrder="1"/>
    </xf>
    <xf numFmtId="49" fontId="0" fillId="2" borderId="10" applyNumberFormat="1" applyFont="1" applyFill="1" applyBorder="1" applyAlignment="1" applyProtection="0">
      <alignment horizontal="left" vertical="top" readingOrder="1"/>
    </xf>
    <xf numFmtId="49" fontId="0" fillId="8" borderId="10" applyNumberFormat="1" applyFont="1" applyFill="1" applyBorder="1" applyAlignment="1" applyProtection="0">
      <alignment vertical="top"/>
    </xf>
    <xf numFmtId="0" fontId="0" fillId="4" borderId="8" applyNumberFormat="0" applyFont="1" applyFill="1" applyBorder="1" applyAlignment="1" applyProtection="0">
      <alignment vertical="top"/>
    </xf>
    <xf numFmtId="0" fontId="0" fillId="2" borderId="10" applyNumberFormat="0" applyFont="1" applyFill="1" applyBorder="1" applyAlignment="1" applyProtection="0">
      <alignment horizontal="left" vertical="top" readingOrder="1"/>
    </xf>
    <xf numFmtId="49" fontId="3" fillId="9" borderId="10" applyNumberFormat="1" applyFont="1" applyFill="1" applyBorder="1" applyAlignment="1" applyProtection="0">
      <alignment vertical="top"/>
    </xf>
    <xf numFmtId="59" fontId="0" fillId="9" borderId="10" applyNumberFormat="1" applyFont="1" applyFill="1" applyBorder="1" applyAlignment="1" applyProtection="0">
      <alignment vertical="top"/>
    </xf>
    <xf numFmtId="0" fontId="0" fillId="2" borderId="21" applyNumberFormat="0" applyFont="1" applyFill="1" applyBorder="1" applyAlignment="1" applyProtection="0">
      <alignment vertical="top"/>
    </xf>
    <xf numFmtId="59" fontId="0" fillId="2" borderId="21" applyNumberFormat="1" applyFont="1" applyFill="1" applyBorder="1" applyAlignment="1" applyProtection="0">
      <alignment vertical="top"/>
    </xf>
    <xf numFmtId="0" fontId="0" fillId="2" borderId="22" applyNumberFormat="0" applyFont="1" applyFill="1" applyBorder="1" applyAlignment="1" applyProtection="0">
      <alignment vertical="top"/>
    </xf>
    <xf numFmtId="49" fontId="3" fillId="10" borderId="23" applyNumberFormat="1" applyFont="1" applyFill="1" applyBorder="1" applyAlignment="1" applyProtection="0">
      <alignment vertical="top"/>
    </xf>
    <xf numFmtId="59" fontId="0" fillId="10" borderId="24" applyNumberFormat="1" applyFont="1" applyFill="1" applyBorder="1" applyAlignment="1" applyProtection="0">
      <alignment vertical="top"/>
    </xf>
    <xf numFmtId="59" fontId="3" fillId="10" borderId="25" applyNumberFormat="1" applyFont="1" applyFill="1" applyBorder="1" applyAlignment="1" applyProtection="0">
      <alignment vertical="top"/>
    </xf>
    <xf numFmtId="49" fontId="0" fillId="11" borderId="8" applyNumberFormat="1" applyFont="1" applyFill="1" applyBorder="1" applyAlignment="1" applyProtection="0">
      <alignment vertical="top"/>
    </xf>
    <xf numFmtId="0" fontId="0" fillId="2" borderId="26" applyNumberFormat="0" applyFont="1" applyFill="1" applyBorder="1" applyAlignment="1" applyProtection="0">
      <alignment vertical="top"/>
    </xf>
    <xf numFmtId="59" fontId="0" fillId="2" borderId="26" applyNumberFormat="1" applyFont="1" applyFill="1" applyBorder="1" applyAlignment="1" applyProtection="0">
      <alignment vertical="top"/>
    </xf>
    <xf numFmtId="49" fontId="0" fillId="8" borderId="10" applyNumberFormat="1" applyFont="1" applyFill="1" applyBorder="1" applyAlignment="1" applyProtection="0">
      <alignment vertical="top" wrapText="1"/>
    </xf>
    <xf numFmtId="0" fontId="0" fillId="8" borderId="10" applyNumberFormat="0" applyFont="1" applyFill="1" applyBorder="1" applyAlignment="1" applyProtection="0">
      <alignment vertical="top"/>
    </xf>
    <xf numFmtId="49" fontId="0" fillId="5" borderId="10" applyNumberFormat="1" applyFont="1" applyFill="1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a5a5a5"/>
      <rgbColor rgb="ffbdc0bf"/>
      <rgbColor rgb="ff3f3f3f"/>
      <rgbColor rgb="ffdbdbdb"/>
      <rgbColor rgb="ffb0eb9a"/>
      <rgbColor rgb="fffbe965"/>
      <rgbColor rgb="ff8af3e7"/>
      <rgbColor rgb="ff525252"/>
      <rgbColor rgb="fff7afd3"/>
      <rgbColor rgb="ff50eddb"/>
      <rgbColor rgb="fffcf098"/>
      <rgbColor rgb="ffff8a7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www.kynix.com/Detail/120792/AXP209.html" TargetMode="External"/><Relationship Id="rId2" Type="http://schemas.openxmlformats.org/officeDocument/2006/relationships/hyperlink" Target="http://www.kynix.com/Detail/584537/MT3608.html" TargetMode="Externa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L58"/>
  <sheetViews>
    <sheetView workbookViewId="0" showGridLines="0" defaultGridColor="1"/>
  </sheetViews>
  <sheetFormatPr defaultColWidth="8.33333" defaultRowHeight="19.9" customHeight="1" outlineLevelRow="0" outlineLevelCol="0"/>
  <cols>
    <col min="1" max="1" width="23.8516" style="1" customWidth="1"/>
    <col min="2" max="2" width="8.67188" style="1" customWidth="1"/>
    <col min="3" max="3" width="23.5" style="1" customWidth="1"/>
    <col min="4" max="4" width="33" style="1" customWidth="1"/>
    <col min="5" max="5" width="38.3516" style="1" customWidth="1"/>
    <col min="6" max="6" width="26.6719" style="1" customWidth="1"/>
    <col min="7" max="7" width="18.5" style="1" customWidth="1"/>
    <col min="8" max="8" width="19.6719" style="1" customWidth="1"/>
    <col min="9" max="9" width="12.6719" style="1" customWidth="1"/>
    <col min="10" max="11" width="13.3516" style="1" customWidth="1"/>
    <col min="12" max="12" width="13.6719" style="1" customWidth="1"/>
    <col min="13" max="256" width="8.35156" style="1" customWidth="1"/>
  </cols>
  <sheetData>
    <row r="1" ht="27.65" customHeight="1">
      <c r="A1" t="s" s="2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4"/>
    </row>
    <row r="2" ht="44.25" customHeight="1">
      <c r="A2" t="s" s="5">
        <v>1</v>
      </c>
      <c r="B2" t="s" s="5">
        <v>2</v>
      </c>
      <c r="C2" t="s" s="5">
        <v>3</v>
      </c>
      <c r="D2" t="s" s="5">
        <v>4</v>
      </c>
      <c r="E2" t="s" s="5">
        <v>5</v>
      </c>
      <c r="F2" t="s" s="5">
        <v>6</v>
      </c>
      <c r="G2" t="s" s="5">
        <v>7</v>
      </c>
      <c r="H2" t="s" s="5">
        <v>8</v>
      </c>
      <c r="I2" t="s" s="5">
        <v>9</v>
      </c>
      <c r="J2" t="s" s="5">
        <v>10</v>
      </c>
      <c r="K2" t="s" s="5">
        <v>11</v>
      </c>
      <c r="L2" t="s" s="6">
        <v>12</v>
      </c>
    </row>
    <row r="3" ht="32.25" customHeight="1">
      <c r="A3" t="s" s="7">
        <v>13</v>
      </c>
      <c r="B3" s="8">
        <f>1</f>
        <v>1</v>
      </c>
      <c r="C3" t="s" s="9">
        <v>14</v>
      </c>
      <c r="D3" t="s" s="10">
        <v>15</v>
      </c>
      <c r="E3" t="s" s="9">
        <v>16</v>
      </c>
      <c r="F3" t="s" s="9">
        <v>17</v>
      </c>
      <c r="G3" t="s" s="10">
        <v>18</v>
      </c>
      <c r="H3" s="11">
        <v>530470210</v>
      </c>
      <c r="I3" t="s" s="9">
        <v>19</v>
      </c>
      <c r="J3" s="12">
        <v>0.123</v>
      </c>
      <c r="K3" s="12">
        <f>B3*J3</f>
        <v>0.123</v>
      </c>
      <c r="L3" s="12"/>
    </row>
    <row r="4" ht="20.05" customHeight="1">
      <c r="A4" t="s" s="13">
        <v>20</v>
      </c>
      <c r="B4" s="14">
        <v>3</v>
      </c>
      <c r="C4" t="s" s="15">
        <v>21</v>
      </c>
      <c r="D4" t="s" s="15">
        <v>22</v>
      </c>
      <c r="E4" t="s" s="15">
        <v>23</v>
      </c>
      <c r="F4" t="s" s="15">
        <v>24</v>
      </c>
      <c r="G4" t="s" s="16">
        <v>25</v>
      </c>
      <c r="H4" t="s" s="15">
        <v>26</v>
      </c>
      <c r="I4" t="s" s="15">
        <v>27</v>
      </c>
      <c r="J4" s="17">
        <v>0.078</v>
      </c>
      <c r="K4" s="17">
        <f>B4*J4</f>
        <v>0.234</v>
      </c>
      <c r="L4" s="17"/>
    </row>
    <row r="5" ht="32.05" customHeight="1">
      <c r="A5" t="s" s="13">
        <v>28</v>
      </c>
      <c r="B5" s="14">
        <v>3</v>
      </c>
      <c r="C5" t="s" s="15">
        <v>29</v>
      </c>
      <c r="D5" t="s" s="15">
        <v>22</v>
      </c>
      <c r="E5" t="s" s="15">
        <v>30</v>
      </c>
      <c r="F5" t="s" s="15">
        <v>31</v>
      </c>
      <c r="G5" t="s" s="16">
        <v>32</v>
      </c>
      <c r="H5" t="s" s="15">
        <v>33</v>
      </c>
      <c r="I5" t="s" s="15">
        <v>27</v>
      </c>
      <c r="J5" s="17">
        <v>0.103</v>
      </c>
      <c r="K5" s="17">
        <f>B5*J5</f>
        <v>0.309</v>
      </c>
      <c r="L5" s="17"/>
    </row>
    <row r="6" ht="32.05" customHeight="1">
      <c r="A6" t="s" s="13">
        <v>34</v>
      </c>
      <c r="B6" s="14">
        <v>6</v>
      </c>
      <c r="C6" t="s" s="15">
        <v>35</v>
      </c>
      <c r="D6" t="s" s="15">
        <v>22</v>
      </c>
      <c r="E6" t="s" s="15">
        <v>36</v>
      </c>
      <c r="F6" t="s" s="15">
        <v>37</v>
      </c>
      <c r="G6" t="s" s="16">
        <v>32</v>
      </c>
      <c r="H6" t="s" s="15">
        <v>38</v>
      </c>
      <c r="I6" t="s" s="15">
        <v>27</v>
      </c>
      <c r="J6" s="17">
        <v>0.062</v>
      </c>
      <c r="K6" s="17">
        <f>B6*J6</f>
        <v>0.372</v>
      </c>
      <c r="L6" s="17"/>
    </row>
    <row r="7" ht="20.05" customHeight="1">
      <c r="A7" t="s" s="13">
        <v>39</v>
      </c>
      <c r="B7" s="14">
        <v>5</v>
      </c>
      <c r="C7" t="s" s="15">
        <v>40</v>
      </c>
      <c r="D7" t="s" s="15">
        <v>22</v>
      </c>
      <c r="E7" t="s" s="15">
        <v>41</v>
      </c>
      <c r="F7" t="s" s="15">
        <v>42</v>
      </c>
      <c r="G7" t="s" s="16">
        <v>25</v>
      </c>
      <c r="H7" t="s" s="15">
        <v>43</v>
      </c>
      <c r="I7" t="s" s="15">
        <v>27</v>
      </c>
      <c r="J7" s="17">
        <v>0.218</v>
      </c>
      <c r="K7" s="17">
        <f>B7*J7</f>
        <v>1.09</v>
      </c>
      <c r="L7" s="17"/>
    </row>
    <row r="8" ht="20.05" customHeight="1">
      <c r="A8" t="s" s="13">
        <v>44</v>
      </c>
      <c r="B8" s="14">
        <v>1</v>
      </c>
      <c r="C8" t="s" s="15">
        <v>45</v>
      </c>
      <c r="D8" t="s" s="15">
        <v>46</v>
      </c>
      <c r="E8" t="s" s="15">
        <v>47</v>
      </c>
      <c r="F8" t="s" s="15">
        <v>48</v>
      </c>
      <c r="G8" t="s" s="16">
        <v>49</v>
      </c>
      <c r="H8" t="s" s="15">
        <v>45</v>
      </c>
      <c r="I8" t="s" s="15">
        <v>27</v>
      </c>
      <c r="J8" s="17">
        <v>0.148</v>
      </c>
      <c r="K8" s="17">
        <f>B8*J8</f>
        <v>0.148</v>
      </c>
      <c r="L8" s="17"/>
    </row>
    <row r="9" ht="20.05" customHeight="1">
      <c r="A9" t="s" s="13">
        <v>50</v>
      </c>
      <c r="B9" s="14">
        <v>1</v>
      </c>
      <c r="C9" t="s" s="15">
        <v>51</v>
      </c>
      <c r="D9" t="s" s="15">
        <v>52</v>
      </c>
      <c r="E9" t="s" s="15">
        <v>53</v>
      </c>
      <c r="F9" t="s" s="15">
        <v>54</v>
      </c>
      <c r="G9" t="s" s="16">
        <v>49</v>
      </c>
      <c r="H9" t="s" s="15">
        <v>55</v>
      </c>
      <c r="I9" t="s" s="15">
        <v>27</v>
      </c>
      <c r="J9" s="17">
        <v>0.052</v>
      </c>
      <c r="K9" s="17">
        <f>B9*J9</f>
        <v>0.052</v>
      </c>
      <c r="L9" s="17"/>
    </row>
    <row r="10" ht="32.05" customHeight="1">
      <c r="A10" t="s" s="13">
        <v>56</v>
      </c>
      <c r="B10" s="14">
        <v>2</v>
      </c>
      <c r="C10" t="s" s="15">
        <v>57</v>
      </c>
      <c r="D10" t="s" s="16">
        <v>58</v>
      </c>
      <c r="E10" t="s" s="15">
        <v>59</v>
      </c>
      <c r="F10" t="s" s="15">
        <v>60</v>
      </c>
      <c r="G10" t="s" s="16">
        <v>61</v>
      </c>
      <c r="H10" t="s" s="15">
        <v>62</v>
      </c>
      <c r="I10" t="s" s="15">
        <v>27</v>
      </c>
      <c r="J10" s="17">
        <v>0.218</v>
      </c>
      <c r="K10" s="17">
        <f>B10*J10</f>
        <v>0.436</v>
      </c>
      <c r="L10" s="17"/>
    </row>
    <row r="11" ht="20.05" customHeight="1">
      <c r="A11" t="s" s="13">
        <v>63</v>
      </c>
      <c r="B11" s="14">
        <v>1</v>
      </c>
      <c r="C11" t="s" s="15">
        <v>64</v>
      </c>
      <c r="D11" t="s" s="15">
        <v>65</v>
      </c>
      <c r="E11" t="s" s="15">
        <v>66</v>
      </c>
      <c r="F11" t="s" s="15">
        <v>67</v>
      </c>
      <c r="G11" t="s" s="16">
        <v>68</v>
      </c>
      <c r="H11" t="s" s="15">
        <v>69</v>
      </c>
      <c r="I11" t="s" s="15">
        <v>27</v>
      </c>
      <c r="J11" s="17">
        <v>0.095</v>
      </c>
      <c r="K11" s="17">
        <f>B11*J11</f>
        <v>0.095</v>
      </c>
      <c r="L11" s="17"/>
    </row>
    <row r="12" ht="20.05" customHeight="1">
      <c r="A12" t="s" s="13">
        <v>70</v>
      </c>
      <c r="B12" s="14">
        <v>1</v>
      </c>
      <c r="C12" t="s" s="15">
        <v>71</v>
      </c>
      <c r="D12" t="s" s="15">
        <v>65</v>
      </c>
      <c r="E12" t="s" s="15">
        <v>72</v>
      </c>
      <c r="F12" t="s" s="15">
        <v>73</v>
      </c>
      <c r="G12" t="s" s="16">
        <v>68</v>
      </c>
      <c r="H12" t="s" s="15">
        <v>74</v>
      </c>
      <c r="I12" t="s" s="15">
        <v>27</v>
      </c>
      <c r="J12" s="17">
        <v>0.089</v>
      </c>
      <c r="K12" s="17">
        <f>B12*J12</f>
        <v>0.089</v>
      </c>
      <c r="L12" s="17"/>
    </row>
    <row r="13" ht="20.05" customHeight="1">
      <c r="A13" t="s" s="13">
        <v>75</v>
      </c>
      <c r="B13" s="14">
        <v>1</v>
      </c>
      <c r="C13" t="s" s="15">
        <v>76</v>
      </c>
      <c r="D13" t="s" s="15">
        <v>65</v>
      </c>
      <c r="E13" t="s" s="15">
        <v>77</v>
      </c>
      <c r="F13" t="s" s="15">
        <v>78</v>
      </c>
      <c r="G13" t="s" s="16">
        <v>68</v>
      </c>
      <c r="H13" t="s" s="15">
        <v>74</v>
      </c>
      <c r="I13" t="s" s="15">
        <v>27</v>
      </c>
      <c r="J13" s="17">
        <v>0.095</v>
      </c>
      <c r="K13" s="17">
        <f>B13*J13</f>
        <v>0.095</v>
      </c>
      <c r="L13" s="17"/>
    </row>
    <row r="14" ht="32.05" customHeight="1">
      <c r="A14" t="s" s="13">
        <v>79</v>
      </c>
      <c r="B14" s="14">
        <v>1</v>
      </c>
      <c r="C14" t="s" s="15">
        <v>80</v>
      </c>
      <c r="D14" t="s" s="16">
        <v>81</v>
      </c>
      <c r="E14" t="s" s="15">
        <v>82</v>
      </c>
      <c r="F14" t="s" s="15">
        <v>83</v>
      </c>
      <c r="G14" t="s" s="16">
        <v>84</v>
      </c>
      <c r="H14" t="s" s="15">
        <v>85</v>
      </c>
      <c r="I14" t="s" s="15">
        <v>19</v>
      </c>
      <c r="J14" s="17">
        <v>0.484</v>
      </c>
      <c r="K14" s="17">
        <f>B14*J14</f>
        <v>0.484</v>
      </c>
      <c r="L14" s="17"/>
    </row>
    <row r="15" ht="32.05" customHeight="1">
      <c r="A15" t="s" s="13">
        <v>86</v>
      </c>
      <c r="B15" s="14">
        <v>2</v>
      </c>
      <c r="C15" t="s" s="15">
        <v>87</v>
      </c>
      <c r="D15" t="s" s="16">
        <v>88</v>
      </c>
      <c r="E15" t="s" s="15">
        <v>89</v>
      </c>
      <c r="F15" t="s" s="15">
        <v>90</v>
      </c>
      <c r="G15" t="s" s="16">
        <v>84</v>
      </c>
      <c r="H15" t="s" s="15">
        <v>91</v>
      </c>
      <c r="I15" t="s" s="15">
        <v>19</v>
      </c>
      <c r="J15" s="17">
        <v>0.352</v>
      </c>
      <c r="K15" s="17">
        <f>B15*J15</f>
        <v>0.704</v>
      </c>
      <c r="L15" s="17"/>
    </row>
    <row r="16" ht="32.05" customHeight="1">
      <c r="A16" t="s" s="13">
        <v>92</v>
      </c>
      <c r="B16" s="14">
        <v>1</v>
      </c>
      <c r="C16" t="s" s="15">
        <v>93</v>
      </c>
      <c r="D16" t="s" s="15">
        <v>94</v>
      </c>
      <c r="E16" t="s" s="15">
        <v>95</v>
      </c>
      <c r="F16" t="s" s="15">
        <v>96</v>
      </c>
      <c r="G16" t="s" s="16">
        <v>97</v>
      </c>
      <c r="H16" t="s" s="15">
        <v>98</v>
      </c>
      <c r="I16" t="s" s="15">
        <v>19</v>
      </c>
      <c r="J16" s="17">
        <v>0.345</v>
      </c>
      <c r="K16" s="17">
        <f>B16*J16</f>
        <v>0.345</v>
      </c>
      <c r="L16" s="17"/>
    </row>
    <row r="17" ht="32.05" customHeight="1">
      <c r="A17" t="s" s="13">
        <v>99</v>
      </c>
      <c r="B17" s="14">
        <v>1</v>
      </c>
      <c r="C17" t="s" s="15">
        <v>100</v>
      </c>
      <c r="D17" t="s" s="16">
        <v>101</v>
      </c>
      <c r="E17" t="s" s="15">
        <v>102</v>
      </c>
      <c r="F17" t="s" s="15">
        <v>103</v>
      </c>
      <c r="G17" t="s" s="16">
        <v>104</v>
      </c>
      <c r="H17" t="s" s="15">
        <v>105</v>
      </c>
      <c r="I17" t="s" s="15">
        <v>27</v>
      </c>
      <c r="J17" s="17">
        <v>0.31</v>
      </c>
      <c r="K17" s="17">
        <f>B17*J17</f>
        <v>0.31</v>
      </c>
      <c r="L17" s="17"/>
    </row>
    <row r="18" ht="32.05" customHeight="1">
      <c r="A18" t="s" s="13">
        <v>106</v>
      </c>
      <c r="B18" s="14">
        <v>1</v>
      </c>
      <c r="C18" t="s" s="15">
        <v>107</v>
      </c>
      <c r="D18" t="s" s="16">
        <v>108</v>
      </c>
      <c r="E18" t="s" s="15">
        <v>109</v>
      </c>
      <c r="F18" t="s" s="15">
        <v>110</v>
      </c>
      <c r="G18" t="s" s="16">
        <v>84</v>
      </c>
      <c r="H18" t="s" s="15">
        <v>111</v>
      </c>
      <c r="I18" t="s" s="15">
        <v>19</v>
      </c>
      <c r="J18" s="17">
        <v>0.335</v>
      </c>
      <c r="K18" s="17">
        <f>B18*J18</f>
        <v>0.335</v>
      </c>
      <c r="L18" s="17"/>
    </row>
    <row r="19" ht="20.05" customHeight="1">
      <c r="A19" t="s" s="13">
        <v>112</v>
      </c>
      <c r="B19" s="14">
        <v>2</v>
      </c>
      <c r="C19" t="s" s="15">
        <v>113</v>
      </c>
      <c r="D19" t="s" s="15">
        <v>114</v>
      </c>
      <c r="E19" t="s" s="15">
        <v>115</v>
      </c>
      <c r="F19" t="s" s="15">
        <v>116</v>
      </c>
      <c r="G19" t="s" s="16">
        <v>117</v>
      </c>
      <c r="H19" t="s" s="15">
        <v>118</v>
      </c>
      <c r="I19" t="s" s="15">
        <v>27</v>
      </c>
      <c r="J19" s="17">
        <v>0.191</v>
      </c>
      <c r="K19" s="17">
        <f>B19*J19</f>
        <v>0.382</v>
      </c>
      <c r="L19" s="17"/>
    </row>
    <row r="20" ht="20.05" customHeight="1">
      <c r="A20" t="s" s="13">
        <v>119</v>
      </c>
      <c r="B20" s="14">
        <v>1</v>
      </c>
      <c r="C20" s="18">
        <v>162</v>
      </c>
      <c r="D20" t="s" s="15">
        <v>120</v>
      </c>
      <c r="E20" t="s" s="15">
        <v>121</v>
      </c>
      <c r="F20" t="s" s="15">
        <v>122</v>
      </c>
      <c r="G20" t="s" s="16">
        <v>123</v>
      </c>
      <c r="H20" t="s" s="15">
        <v>124</v>
      </c>
      <c r="I20" t="s" s="15">
        <v>27</v>
      </c>
      <c r="J20" s="17">
        <v>0.016</v>
      </c>
      <c r="K20" s="17">
        <f>B20*J20</f>
        <v>0.016</v>
      </c>
      <c r="L20" s="17"/>
    </row>
    <row r="21" ht="20.05" customHeight="1">
      <c r="A21" t="s" s="13">
        <v>125</v>
      </c>
      <c r="B21" s="14">
        <v>3</v>
      </c>
      <c r="C21" t="s" s="15">
        <v>126</v>
      </c>
      <c r="D21" t="s" s="15">
        <v>120</v>
      </c>
      <c r="E21" t="s" s="15">
        <v>127</v>
      </c>
      <c r="F21" t="s" s="15">
        <v>128</v>
      </c>
      <c r="G21" t="s" s="16">
        <v>123</v>
      </c>
      <c r="H21" t="s" s="15">
        <v>129</v>
      </c>
      <c r="I21" t="s" s="15">
        <v>27</v>
      </c>
      <c r="J21" s="17">
        <v>0.015</v>
      </c>
      <c r="K21" s="17">
        <f>B21*J21</f>
        <v>0.045</v>
      </c>
      <c r="L21" s="17"/>
    </row>
    <row r="22" ht="20.05" customHeight="1">
      <c r="A22" t="s" s="13">
        <v>130</v>
      </c>
      <c r="B22" s="14">
        <v>3</v>
      </c>
      <c r="C22" t="s" s="15">
        <v>131</v>
      </c>
      <c r="D22" t="s" s="15">
        <v>120</v>
      </c>
      <c r="E22" t="s" s="15">
        <v>132</v>
      </c>
      <c r="F22" t="s" s="15">
        <v>133</v>
      </c>
      <c r="G22" t="s" s="16">
        <v>123</v>
      </c>
      <c r="H22" t="s" s="15">
        <v>134</v>
      </c>
      <c r="I22" t="s" s="15">
        <v>27</v>
      </c>
      <c r="J22" s="17">
        <v>0.016</v>
      </c>
      <c r="K22" s="17">
        <f>B22*J22</f>
        <v>0.048</v>
      </c>
      <c r="L22" s="17"/>
    </row>
    <row r="23" ht="32.05" customHeight="1">
      <c r="A23" t="s" s="13">
        <v>135</v>
      </c>
      <c r="B23" s="14">
        <v>1</v>
      </c>
      <c r="C23" t="s" s="15">
        <v>136</v>
      </c>
      <c r="D23" t="s" s="15">
        <v>120</v>
      </c>
      <c r="E23" t="s" s="15">
        <v>137</v>
      </c>
      <c r="F23" t="s" s="15">
        <v>138</v>
      </c>
      <c r="G23" t="s" s="16">
        <v>139</v>
      </c>
      <c r="H23" t="s" s="15">
        <v>140</v>
      </c>
      <c r="I23" t="s" s="15">
        <v>27</v>
      </c>
      <c r="J23" s="17">
        <v>0.233</v>
      </c>
      <c r="K23" s="17">
        <f>B23*J23</f>
        <v>0.233</v>
      </c>
      <c r="L23" s="17"/>
    </row>
    <row r="24" ht="20.05" customHeight="1">
      <c r="A24" t="s" s="13">
        <v>141</v>
      </c>
      <c r="B24" s="14">
        <v>7</v>
      </c>
      <c r="C24" t="s" s="15">
        <v>142</v>
      </c>
      <c r="D24" t="s" s="15">
        <v>120</v>
      </c>
      <c r="E24" t="s" s="15">
        <v>143</v>
      </c>
      <c r="F24" t="s" s="15">
        <v>144</v>
      </c>
      <c r="G24" t="s" s="16">
        <v>123</v>
      </c>
      <c r="H24" t="s" s="15">
        <v>145</v>
      </c>
      <c r="I24" t="s" s="15">
        <v>27</v>
      </c>
      <c r="J24" s="17">
        <v>0.015</v>
      </c>
      <c r="K24" s="17">
        <f>B24*J24</f>
        <v>0.105</v>
      </c>
      <c r="L24" s="17"/>
    </row>
    <row r="25" ht="20.05" customHeight="1">
      <c r="A25" t="s" s="13">
        <v>146</v>
      </c>
      <c r="B25" s="14">
        <v>2</v>
      </c>
      <c r="C25" t="s" s="15">
        <v>147</v>
      </c>
      <c r="D25" t="s" s="15">
        <v>120</v>
      </c>
      <c r="E25" t="s" s="15">
        <v>148</v>
      </c>
      <c r="F25" t="s" s="15">
        <v>149</v>
      </c>
      <c r="G25" t="s" s="16">
        <v>123</v>
      </c>
      <c r="H25" t="s" s="15">
        <v>150</v>
      </c>
      <c r="I25" t="s" s="15">
        <v>27</v>
      </c>
      <c r="J25" s="17">
        <v>0.016</v>
      </c>
      <c r="K25" s="17">
        <f>B25*J25</f>
        <v>0.032</v>
      </c>
      <c r="L25" s="17"/>
    </row>
    <row r="26" ht="20.05" customHeight="1">
      <c r="A26" t="s" s="13">
        <v>151</v>
      </c>
      <c r="B26" s="14">
        <v>1</v>
      </c>
      <c r="C26" t="s" s="15">
        <v>152</v>
      </c>
      <c r="D26" t="s" s="15">
        <v>120</v>
      </c>
      <c r="E26" t="s" s="15">
        <v>153</v>
      </c>
      <c r="F26" t="s" s="15">
        <v>154</v>
      </c>
      <c r="G26" t="s" s="16">
        <v>123</v>
      </c>
      <c r="H26" t="s" s="15">
        <v>155</v>
      </c>
      <c r="I26" t="s" s="15">
        <v>27</v>
      </c>
      <c r="J26" s="17">
        <v>0.016</v>
      </c>
      <c r="K26" s="17">
        <f>B26*J26</f>
        <v>0.016</v>
      </c>
      <c r="L26" s="17"/>
    </row>
    <row r="27" ht="20.05" customHeight="1">
      <c r="A27" t="s" s="13">
        <v>156</v>
      </c>
      <c r="B27" s="14">
        <v>3</v>
      </c>
      <c r="C27" s="18">
        <v>0</v>
      </c>
      <c r="D27" t="s" s="15">
        <v>120</v>
      </c>
      <c r="E27" t="s" s="15">
        <v>157</v>
      </c>
      <c r="F27" t="s" s="15">
        <v>158</v>
      </c>
      <c r="G27" t="s" s="16">
        <v>159</v>
      </c>
      <c r="H27" t="s" s="15">
        <v>160</v>
      </c>
      <c r="I27" t="s" s="15">
        <v>27</v>
      </c>
      <c r="J27" s="17">
        <v>0.008999999999999999</v>
      </c>
      <c r="K27" s="17">
        <f>B27*J27</f>
        <v>0.027</v>
      </c>
      <c r="L27" s="17"/>
    </row>
    <row r="28" ht="20.05" customHeight="1">
      <c r="A28" t="s" s="13">
        <v>161</v>
      </c>
      <c r="B28" s="14">
        <v>1</v>
      </c>
      <c r="C28" t="s" s="15">
        <v>162</v>
      </c>
      <c r="D28" t="s" s="15">
        <v>120</v>
      </c>
      <c r="E28" t="s" s="15">
        <v>163</v>
      </c>
      <c r="F28" t="s" s="15">
        <v>164</v>
      </c>
      <c r="G28" t="s" s="16">
        <v>123</v>
      </c>
      <c r="H28" t="s" s="15">
        <v>165</v>
      </c>
      <c r="I28" t="s" s="15">
        <v>27</v>
      </c>
      <c r="J28" s="17">
        <v>0.016</v>
      </c>
      <c r="K28" s="17">
        <f>B28*J28</f>
        <v>0.016</v>
      </c>
      <c r="L28" s="17"/>
    </row>
    <row r="29" ht="20.05" customHeight="1">
      <c r="A29" t="s" s="13">
        <v>166</v>
      </c>
      <c r="B29" s="14">
        <v>1</v>
      </c>
      <c r="C29" t="s" s="15">
        <v>167</v>
      </c>
      <c r="D29" t="s" s="15">
        <v>120</v>
      </c>
      <c r="E29" t="s" s="15">
        <v>168</v>
      </c>
      <c r="F29" t="s" s="15">
        <v>169</v>
      </c>
      <c r="G29" t="s" s="16">
        <v>123</v>
      </c>
      <c r="H29" t="s" s="15">
        <v>145</v>
      </c>
      <c r="I29" t="s" s="15">
        <v>27</v>
      </c>
      <c r="J29" s="17">
        <v>0.016</v>
      </c>
      <c r="K29" s="17">
        <f>B29*J29</f>
        <v>0.016</v>
      </c>
      <c r="L29" s="17"/>
    </row>
    <row r="30" ht="20.05" customHeight="1">
      <c r="A30" t="s" s="13">
        <v>170</v>
      </c>
      <c r="B30" s="14">
        <v>1</v>
      </c>
      <c r="C30" t="s" s="15">
        <v>171</v>
      </c>
      <c r="D30" t="s" s="15">
        <v>120</v>
      </c>
      <c r="E30" t="s" s="15">
        <v>172</v>
      </c>
      <c r="F30" t="s" s="15">
        <v>173</v>
      </c>
      <c r="G30" t="s" s="16">
        <v>123</v>
      </c>
      <c r="H30" t="s" s="15">
        <v>174</v>
      </c>
      <c r="I30" t="s" s="15">
        <v>27</v>
      </c>
      <c r="J30" s="17">
        <v>0.016</v>
      </c>
      <c r="K30" s="17">
        <f>B30*J30</f>
        <v>0.016</v>
      </c>
      <c r="L30" s="17"/>
    </row>
    <row r="31" ht="20.05" customHeight="1">
      <c r="A31" t="s" s="13">
        <v>175</v>
      </c>
      <c r="B31" s="14">
        <v>4</v>
      </c>
      <c r="C31" s="18">
        <v>100</v>
      </c>
      <c r="D31" t="s" s="15">
        <v>120</v>
      </c>
      <c r="E31" t="s" s="15">
        <v>176</v>
      </c>
      <c r="F31" t="s" s="15">
        <v>177</v>
      </c>
      <c r="G31" t="s" s="16">
        <v>123</v>
      </c>
      <c r="H31" t="s" s="15">
        <v>178</v>
      </c>
      <c r="I31" t="s" s="15">
        <v>27</v>
      </c>
      <c r="J31" s="17">
        <v>0.016</v>
      </c>
      <c r="K31" s="17">
        <f>B31*J31</f>
        <v>0.064</v>
      </c>
      <c r="L31" s="17"/>
    </row>
    <row r="32" ht="20.05" customHeight="1">
      <c r="A32" t="s" s="13">
        <v>179</v>
      </c>
      <c r="B32" s="14">
        <v>1</v>
      </c>
      <c r="C32" t="s" s="15">
        <v>180</v>
      </c>
      <c r="D32" t="s" s="15">
        <v>181</v>
      </c>
      <c r="E32" t="s" s="15">
        <v>182</v>
      </c>
      <c r="F32" t="s" s="15">
        <v>183</v>
      </c>
      <c r="G32" t="s" s="16">
        <v>184</v>
      </c>
      <c r="H32" t="s" s="15">
        <v>185</v>
      </c>
      <c r="I32" t="s" s="15">
        <v>19</v>
      </c>
      <c r="J32" s="17">
        <v>0.313</v>
      </c>
      <c r="K32" s="17">
        <f>B32*J32</f>
        <v>0.313</v>
      </c>
      <c r="L32" s="17"/>
    </row>
    <row r="33" ht="32.05" customHeight="1">
      <c r="A33" t="s" s="13">
        <v>186</v>
      </c>
      <c r="B33" s="14">
        <v>1</v>
      </c>
      <c r="C33" t="s" s="15">
        <v>187</v>
      </c>
      <c r="D33" t="s" s="16">
        <v>188</v>
      </c>
      <c r="E33" t="s" s="16">
        <v>189</v>
      </c>
      <c r="F33" t="s" s="16">
        <v>190</v>
      </c>
      <c r="G33" t="s" s="16">
        <v>191</v>
      </c>
      <c r="H33" t="s" s="15">
        <v>187</v>
      </c>
      <c r="I33" t="s" s="15">
        <v>27</v>
      </c>
      <c r="J33" s="17"/>
      <c r="K33" s="17">
        <f>B33*J33</f>
        <v>0</v>
      </c>
      <c r="L33" s="17">
        <v>0.32</v>
      </c>
    </row>
    <row r="34" ht="32.05" customHeight="1">
      <c r="A34" t="s" s="13">
        <v>192</v>
      </c>
      <c r="B34" s="14">
        <v>1</v>
      </c>
      <c r="C34" t="s" s="15">
        <v>193</v>
      </c>
      <c r="D34" t="s" s="15">
        <v>194</v>
      </c>
      <c r="E34" t="s" s="15">
        <v>195</v>
      </c>
      <c r="F34" t="s" s="16">
        <v>196</v>
      </c>
      <c r="G34" t="s" s="16">
        <v>197</v>
      </c>
      <c r="H34" t="s" s="15">
        <v>193</v>
      </c>
      <c r="I34" t="s" s="15">
        <v>27</v>
      </c>
      <c r="J34" s="17"/>
      <c r="K34" s="17">
        <f>B34*J34</f>
        <v>0</v>
      </c>
      <c r="L34" s="17">
        <v>0.08</v>
      </c>
    </row>
    <row r="35" ht="20.05" customHeight="1">
      <c r="A35" t="s" s="13">
        <v>198</v>
      </c>
      <c r="B35" s="14">
        <v>1</v>
      </c>
      <c r="C35" t="s" s="15">
        <v>199</v>
      </c>
      <c r="D35" t="s" s="15">
        <v>194</v>
      </c>
      <c r="E35" t="s" s="15">
        <v>200</v>
      </c>
      <c r="F35" t="s" s="15">
        <v>201</v>
      </c>
      <c r="G35" t="s" s="16">
        <v>202</v>
      </c>
      <c r="H35" t="s" s="15">
        <v>203</v>
      </c>
      <c r="I35" t="s" s="15">
        <v>27</v>
      </c>
      <c r="J35" s="17">
        <v>0.28</v>
      </c>
      <c r="K35" s="17">
        <f>B35*J35</f>
        <v>0.28</v>
      </c>
      <c r="L35" s="17"/>
    </row>
    <row r="36" ht="32.05" customHeight="1">
      <c r="A36" t="s" s="13">
        <v>204</v>
      </c>
      <c r="B36" s="14">
        <v>1</v>
      </c>
      <c r="C36" t="s" s="16">
        <v>205</v>
      </c>
      <c r="D36" t="s" s="16">
        <v>206</v>
      </c>
      <c r="E36" s="19"/>
      <c r="F36" s="19"/>
      <c r="G36" s="19"/>
      <c r="H36" s="19"/>
      <c r="I36" s="19"/>
      <c r="J36" s="17"/>
      <c r="K36" s="17"/>
      <c r="L36" s="20">
        <v>10</v>
      </c>
    </row>
    <row r="37" ht="32.05" customHeight="1">
      <c r="A37" t="s" s="13">
        <v>207</v>
      </c>
      <c r="B37" s="14">
        <v>1</v>
      </c>
      <c r="C37" t="s" s="16">
        <v>208</v>
      </c>
      <c r="D37" s="16"/>
      <c r="E37" s="19"/>
      <c r="F37" s="19"/>
      <c r="G37" t="s" s="15">
        <v>209</v>
      </c>
      <c r="H37" s="19"/>
      <c r="I37" s="19"/>
      <c r="J37" s="17"/>
      <c r="K37" s="17"/>
      <c r="L37" s="20">
        <v>1</v>
      </c>
    </row>
    <row r="38" ht="20.05" customHeight="1">
      <c r="A38" t="s" s="13">
        <v>210</v>
      </c>
      <c r="B38" s="21"/>
      <c r="C38" s="19"/>
      <c r="D38" s="19"/>
      <c r="E38" s="19"/>
      <c r="F38" s="19"/>
      <c r="G38" s="19"/>
      <c r="H38" s="19"/>
      <c r="I38" s="22"/>
      <c r="J38" s="17"/>
      <c r="K38" s="17"/>
      <c r="L38" s="20">
        <v>10</v>
      </c>
    </row>
    <row r="39" ht="20.05" customHeight="1">
      <c r="A39" s="23"/>
      <c r="B39" s="21"/>
      <c r="C39" s="19"/>
      <c r="D39" s="19"/>
      <c r="E39" s="19"/>
      <c r="F39" s="19"/>
      <c r="G39" s="19"/>
      <c r="H39" s="19"/>
      <c r="I39" s="22"/>
      <c r="J39" s="17"/>
      <c r="K39" s="17"/>
      <c r="L39" s="17"/>
    </row>
    <row r="40" ht="20.05" customHeight="1">
      <c r="A40" s="23"/>
      <c r="B40" s="21"/>
      <c r="C40" t="s" s="24">
        <v>211</v>
      </c>
      <c r="D40" s="25"/>
      <c r="E40" s="19"/>
      <c r="F40" s="19"/>
      <c r="G40" s="19"/>
      <c r="H40" s="19"/>
      <c r="I40" t="s" s="26">
        <v>212</v>
      </c>
      <c r="J40" s="27"/>
      <c r="K40" s="27"/>
      <c r="L40" s="28">
        <f>SUM(K3:K35)+SUM(L33:L38)</f>
        <v>28.23</v>
      </c>
    </row>
    <row r="41" ht="20.05" customHeight="1">
      <c r="A41" s="29"/>
      <c r="B41" s="30"/>
      <c r="C41" s="31"/>
      <c r="D41" s="31"/>
      <c r="E41" s="31"/>
      <c r="F41" s="31"/>
      <c r="G41" s="31"/>
      <c r="H41" s="31"/>
      <c r="I41" s="31"/>
      <c r="J41" s="32"/>
      <c r="K41" s="32"/>
      <c r="L41" s="32"/>
    </row>
    <row r="42" ht="20.05" customHeight="1">
      <c r="A42" t="s" s="33">
        <v>213</v>
      </c>
      <c r="B42" s="34"/>
      <c r="C42" s="35"/>
      <c r="D42" s="35"/>
      <c r="E42" s="35"/>
      <c r="F42" s="35"/>
      <c r="G42" s="35"/>
      <c r="H42" s="35"/>
      <c r="I42" s="35"/>
      <c r="J42" s="35"/>
      <c r="K42" s="35"/>
      <c r="L42" s="36"/>
    </row>
    <row r="43" ht="20.05" customHeight="1">
      <c r="A43" t="s" s="37">
        <v>214</v>
      </c>
      <c r="B43" s="38">
        <v>1</v>
      </c>
      <c r="C43" t="s" s="39">
        <v>215</v>
      </c>
      <c r="D43" s="40"/>
      <c r="E43" s="40"/>
      <c r="F43" s="40"/>
      <c r="G43" s="40"/>
      <c r="H43" s="40"/>
      <c r="I43" s="40"/>
      <c r="J43" s="41"/>
      <c r="K43" s="41"/>
      <c r="L43" s="42">
        <v>5</v>
      </c>
    </row>
    <row r="44" ht="20.05" customHeight="1">
      <c r="A44" t="s" s="43">
        <v>216</v>
      </c>
      <c r="B44" s="14">
        <v>2</v>
      </c>
      <c r="C44" t="s" s="15">
        <v>217</v>
      </c>
      <c r="D44" s="19"/>
      <c r="E44" s="19"/>
      <c r="F44" s="19"/>
      <c r="G44" s="19"/>
      <c r="H44" s="19"/>
      <c r="I44" s="19"/>
      <c r="J44" s="17"/>
      <c r="K44" s="17"/>
      <c r="L44" s="17">
        <v>0.5</v>
      </c>
    </row>
    <row r="45" ht="20.05" customHeight="1">
      <c r="A45" t="s" s="43">
        <v>218</v>
      </c>
      <c r="B45" s="14">
        <v>1</v>
      </c>
      <c r="C45" t="s" s="15">
        <v>219</v>
      </c>
      <c r="D45" s="19"/>
      <c r="E45" s="19"/>
      <c r="F45" s="19"/>
      <c r="G45" s="19"/>
      <c r="H45" s="19"/>
      <c r="I45" s="19"/>
      <c r="J45" s="17"/>
      <c r="K45" s="17"/>
      <c r="L45" s="17">
        <v>12</v>
      </c>
    </row>
    <row r="46" ht="32.05" customHeight="1">
      <c r="A46" t="s" s="43">
        <v>220</v>
      </c>
      <c r="B46" s="14">
        <v>1</v>
      </c>
      <c r="C46" t="s" s="15">
        <v>221</v>
      </c>
      <c r="D46" s="19"/>
      <c r="E46" t="s" s="16">
        <v>222</v>
      </c>
      <c r="F46" s="19"/>
      <c r="G46" s="19"/>
      <c r="H46" s="19"/>
      <c r="I46" s="19"/>
      <c r="J46" s="17"/>
      <c r="K46" s="17"/>
      <c r="L46" s="17">
        <v>1.85</v>
      </c>
    </row>
    <row r="47" ht="32.05" customHeight="1">
      <c r="A47" t="s" s="43">
        <v>223</v>
      </c>
      <c r="B47" s="14">
        <v>1</v>
      </c>
      <c r="C47" t="s" s="15">
        <v>224</v>
      </c>
      <c r="D47" s="19"/>
      <c r="E47" t="s" s="16">
        <v>225</v>
      </c>
      <c r="F47" s="19"/>
      <c r="G47" s="19"/>
      <c r="H47" s="19"/>
      <c r="I47" s="19"/>
      <c r="J47" s="17"/>
      <c r="K47" s="17"/>
      <c r="L47" s="17">
        <v>0.35</v>
      </c>
    </row>
    <row r="48" ht="32.05" customHeight="1">
      <c r="A48" t="s" s="43">
        <v>226</v>
      </c>
      <c r="B48" s="14">
        <v>1</v>
      </c>
      <c r="C48" t="s" s="15">
        <v>227</v>
      </c>
      <c r="D48" s="19"/>
      <c r="E48" t="s" s="44">
        <v>228</v>
      </c>
      <c r="F48" s="19"/>
      <c r="G48" s="19"/>
      <c r="H48" s="19"/>
      <c r="I48" s="19"/>
      <c r="J48" s="17"/>
      <c r="K48" s="17"/>
      <c r="L48" s="17">
        <v>0.04</v>
      </c>
    </row>
    <row r="49" ht="32.05" customHeight="1">
      <c r="A49" t="s" s="43">
        <v>229</v>
      </c>
      <c r="B49" s="14">
        <v>1</v>
      </c>
      <c r="C49" t="s" s="15">
        <v>230</v>
      </c>
      <c r="D49" s="19"/>
      <c r="E49" t="s" s="44">
        <v>231</v>
      </c>
      <c r="F49" s="19"/>
      <c r="G49" s="19"/>
      <c r="H49" s="19"/>
      <c r="I49" s="19"/>
      <c r="J49" s="17"/>
      <c r="K49" s="17"/>
      <c r="L49" s="20">
        <v>6</v>
      </c>
    </row>
    <row r="50" ht="20.05" customHeight="1">
      <c r="A50" t="s" s="43">
        <v>232</v>
      </c>
      <c r="B50" s="14">
        <v>1</v>
      </c>
      <c r="C50" t="s" s="15">
        <v>232</v>
      </c>
      <c r="D50" s="19"/>
      <c r="E50" t="s" s="45">
        <v>233</v>
      </c>
      <c r="F50" s="19"/>
      <c r="G50" s="19"/>
      <c r="H50" s="19"/>
      <c r="I50" s="19"/>
      <c r="J50" s="17"/>
      <c r="K50" t="s" s="46">
        <v>234</v>
      </c>
      <c r="L50" s="20">
        <v>1.5</v>
      </c>
    </row>
    <row r="51" ht="20.05" customHeight="1">
      <c r="A51" s="47"/>
      <c r="B51" s="21"/>
      <c r="C51" s="19"/>
      <c r="D51" s="19"/>
      <c r="E51" s="48"/>
      <c r="F51" s="19"/>
      <c r="G51" s="19"/>
      <c r="H51" s="19"/>
      <c r="I51" s="19"/>
      <c r="J51" s="17"/>
      <c r="K51" s="17"/>
      <c r="L51" s="19"/>
    </row>
    <row r="52" ht="20.05" customHeight="1">
      <c r="A52" s="47"/>
      <c r="B52" s="21"/>
      <c r="C52" s="19"/>
      <c r="D52" s="19"/>
      <c r="E52" s="48"/>
      <c r="F52" s="19"/>
      <c r="G52" s="19"/>
      <c r="H52" s="19"/>
      <c r="I52" t="s" s="49">
        <v>235</v>
      </c>
      <c r="J52" s="50"/>
      <c r="K52" s="50"/>
      <c r="L52" s="50">
        <f>SUM(L43:L50)</f>
        <v>27.24</v>
      </c>
    </row>
    <row r="53" ht="20.05" customHeight="1">
      <c r="A53" s="47"/>
      <c r="B53" s="21"/>
      <c r="C53" s="19"/>
      <c r="D53" s="19"/>
      <c r="E53" s="48"/>
      <c r="F53" s="19"/>
      <c r="G53" s="19"/>
      <c r="H53" s="19"/>
      <c r="I53" s="51"/>
      <c r="J53" s="52"/>
      <c r="K53" s="52"/>
      <c r="L53" s="51"/>
    </row>
    <row r="54" ht="20.05" customHeight="1">
      <c r="A54" s="47"/>
      <c r="B54" s="21"/>
      <c r="C54" s="19"/>
      <c r="D54" s="19"/>
      <c r="E54" s="48"/>
      <c r="F54" s="19"/>
      <c r="G54" s="19"/>
      <c r="H54" s="53"/>
      <c r="I54" t="s" s="54">
        <v>236</v>
      </c>
      <c r="J54" s="55"/>
      <c r="K54" s="55"/>
      <c r="L54" s="56">
        <f>L40+L52</f>
        <v>55.47</v>
      </c>
    </row>
    <row r="55" ht="20.05" customHeight="1">
      <c r="A55" t="s" s="57">
        <v>237</v>
      </c>
      <c r="B55" s="21"/>
      <c r="C55" s="19"/>
      <c r="D55" s="19"/>
      <c r="E55" s="48"/>
      <c r="F55" s="19"/>
      <c r="G55" s="19"/>
      <c r="H55" s="19"/>
      <c r="I55" s="58"/>
      <c r="J55" s="59"/>
      <c r="K55" s="59"/>
      <c r="L55" s="58"/>
    </row>
    <row r="56" ht="38.75" customHeight="1">
      <c r="A56" s="43"/>
      <c r="B56" s="21"/>
      <c r="C56" t="s" s="46">
        <v>238</v>
      </c>
      <c r="D56" t="s" s="60">
        <v>239</v>
      </c>
      <c r="E56" s="48"/>
      <c r="F56" s="19"/>
      <c r="G56" s="19"/>
      <c r="H56" s="19"/>
      <c r="I56" s="19"/>
      <c r="J56" s="17"/>
      <c r="K56" s="17"/>
      <c r="L56" s="19"/>
    </row>
    <row r="57" ht="26.75" customHeight="1">
      <c r="A57" s="43"/>
      <c r="B57" s="21"/>
      <c r="C57" s="61"/>
      <c r="D57" t="s" s="60">
        <v>240</v>
      </c>
      <c r="E57" s="48"/>
      <c r="F57" s="19"/>
      <c r="G57" s="19"/>
      <c r="H57" s="19"/>
      <c r="I57" s="19"/>
      <c r="J57" s="17"/>
      <c r="K57" s="17"/>
      <c r="L57" s="19"/>
    </row>
    <row r="58" ht="50.7" customHeight="1">
      <c r="A58" s="43"/>
      <c r="B58" s="21"/>
      <c r="C58" t="s" s="15">
        <v>241</v>
      </c>
      <c r="D58" t="s" s="62">
        <v>242</v>
      </c>
      <c r="E58" s="48"/>
      <c r="F58" s="19"/>
      <c r="G58" s="19"/>
      <c r="H58" s="19"/>
      <c r="I58" s="19"/>
      <c r="J58" s="17"/>
      <c r="K58" s="17"/>
      <c r="L58" s="19"/>
    </row>
  </sheetData>
  <mergeCells count="1">
    <mergeCell ref="A1:L1"/>
  </mergeCells>
  <hyperlinks>
    <hyperlink ref="F33" r:id="rId1" location="" tooltip="" display="http://www.kynix.com/Detail/120792/AXP209.html"/>
    <hyperlink ref="F34" r:id="rId2" location="" tooltip="" display="http://www.kynix.com/Detail/584537/MT3608.html"/>
  </hyperlink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