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ae\OneDrive\Desktop\0_CLASS FOLDER\0_CHALLENGES\1 Module Crowdfunding Analysis\1HW\kickstarter-analysis\"/>
    </mc:Choice>
  </mc:AlternateContent>
  <xr:revisionPtr revIDLastSave="0" documentId="13_ncr:1_{374B40EA-033D-4EC3-AABA-463FEAF165A2}" xr6:coauthVersionLast="47" xr6:coauthVersionMax="47" xr10:uidLastSave="{00000000-0000-0000-0000-000000000000}"/>
  <bookViews>
    <workbookView xWindow="28680" yWindow="-120" windowWidth="25440" windowHeight="15270" tabRatio="893" xr2:uid="{00000000-000D-0000-FFFF-FFFF00000000}"/>
  </bookViews>
  <sheets>
    <sheet name="Outcomes Based on Goals " sheetId="11" r:id="rId1"/>
    <sheet name="Theater Outcomes by Launch Date" sheetId="9" r:id="rId2"/>
    <sheet name="Notes" sheetId="14" r:id="rId3"/>
    <sheet name="Kickstarter" sheetId="1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externalReferences>
    <externalReference r:id="rId10"/>
  </externalReferences>
  <definedNames>
    <definedName name="_xlnm._FilterDatabase" localSheetId="3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6" i="11" l="1"/>
  <c r="B45" i="11"/>
  <c r="B44" i="11"/>
  <c r="B43" i="11"/>
  <c r="B42" i="11"/>
  <c r="B4" i="8"/>
  <c r="B41" i="11"/>
  <c r="B40" i="11"/>
  <c r="E4" i="11"/>
  <c r="H4" i="11" s="1"/>
  <c r="E11" i="11"/>
  <c r="G11" i="11" s="1"/>
  <c r="E12" i="11"/>
  <c r="H12" i="11" s="1"/>
  <c r="C13" i="11"/>
  <c r="C12" i="11"/>
  <c r="G12" i="11" s="1"/>
  <c r="C11" i="11"/>
  <c r="C10" i="11"/>
  <c r="C9" i="11"/>
  <c r="G9" i="11" s="1"/>
  <c r="C8" i="11"/>
  <c r="E8" i="11" s="1"/>
  <c r="C7" i="11"/>
  <c r="G7" i="11" s="1"/>
  <c r="C6" i="11"/>
  <c r="C5" i="11"/>
  <c r="C4" i="11"/>
  <c r="G4" i="11" s="1"/>
  <c r="D14" i="11"/>
  <c r="C3" i="11"/>
  <c r="C2" i="11"/>
  <c r="G2" i="11" s="1"/>
  <c r="B13" i="11"/>
  <c r="B12" i="11"/>
  <c r="F12" i="11" s="1"/>
  <c r="B11" i="11"/>
  <c r="F11" i="11" s="1"/>
  <c r="B10" i="11"/>
  <c r="B9" i="11"/>
  <c r="E9" i="11" s="1"/>
  <c r="B8" i="11"/>
  <c r="B7" i="11"/>
  <c r="E7" i="11" s="1"/>
  <c r="H7" i="11" s="1"/>
  <c r="B6" i="11"/>
  <c r="E6" i="11" s="1"/>
  <c r="B5" i="11"/>
  <c r="B4" i="11"/>
  <c r="F4" i="11" s="1"/>
  <c r="B3" i="11"/>
  <c r="B2" i="11"/>
  <c r="E2" i="11" s="1"/>
  <c r="H2" i="11" s="1"/>
  <c r="C13" i="8"/>
  <c r="C12" i="8"/>
  <c r="C14" i="8" s="1"/>
  <c r="B13" i="8"/>
  <c r="B12" i="8"/>
  <c r="B14" i="8" s="1"/>
  <c r="C11" i="8"/>
  <c r="B11" i="8"/>
  <c r="C5" i="8"/>
  <c r="C7" i="8" s="1"/>
  <c r="B5" i="8"/>
  <c r="B7" i="8" s="1"/>
  <c r="C6" i="8"/>
  <c r="B6" i="8"/>
  <c r="C4" i="8"/>
  <c r="C10" i="8"/>
  <c r="C9" i="8"/>
  <c r="C3" i="8"/>
  <c r="C2" i="8"/>
  <c r="B10" i="8"/>
  <c r="B9" i="8"/>
  <c r="B3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11" l="1"/>
  <c r="G6" i="11"/>
  <c r="G3" i="11"/>
  <c r="G10" i="11"/>
  <c r="H9" i="11"/>
  <c r="F9" i="11"/>
  <c r="H8" i="11"/>
  <c r="F8" i="11"/>
  <c r="F10" i="11"/>
  <c r="E13" i="11"/>
  <c r="E5" i="11"/>
  <c r="E3" i="11"/>
  <c r="H3" i="11" s="1"/>
  <c r="F7" i="11"/>
  <c r="E10" i="11"/>
  <c r="H10" i="11" s="1"/>
  <c r="F2" i="11"/>
  <c r="F6" i="11"/>
  <c r="G8" i="11"/>
  <c r="H11" i="11"/>
  <c r="C14" i="11"/>
  <c r="B14" i="11"/>
  <c r="G5" i="11" l="1"/>
  <c r="H5" i="11"/>
  <c r="E14" i="11"/>
  <c r="H14" i="11" s="1"/>
  <c r="F14" i="11"/>
  <c r="G13" i="11"/>
  <c r="H13" i="11"/>
  <c r="F5" i="11"/>
  <c r="G14" i="11"/>
  <c r="F13" i="11"/>
  <c r="F3" i="11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<sst xmlns="http://schemas.openxmlformats.org/spreadsheetml/2006/main" count="33067" uniqueCount="8421">
  <si>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</si>
  <si>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</si>
  <si>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</si>
  <si>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</si>
  <si>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</si>
  <si>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</si>
  <si>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</si>
  <si>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</si>
  <si>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</si>
  <si>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</si>
  <si>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</si>
  <si>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</si>
  <si>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</si>
  <si>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</si>
  <si>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</si>
  <si>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</si>
  <si>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</si>
  <si>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</si>
  <si>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</si>
  <si>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</si>
  <si>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</si>
  <si>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</si>
  <si>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</si>
  <si>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</si>
  <si>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</si>
  <si>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</si>
  <si>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</si>
  <si>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</si>
  <si>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</si>
  <si>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</si>
  <si>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</si>
  <si>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</si>
  <si>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</si>
  <si>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</si>
  <si>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</si>
  <si>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</si>
  <si>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</si>
  <si>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</si>
  <si>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</si>
  <si>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</si>
  <si>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</si>
  <si>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</si>
  <si>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</si>
  <si>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</si>
  <si>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</si>
  <si>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</si>
  <si>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</si>
  <si>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</si>
  <si>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</si>
  <si>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</si>
  <si>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</si>
  <si>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</si>
  <si>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</si>
  <si>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</si>
  <si>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</si>
  <si>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</si>
  <si>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</si>
  <si>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</si>
  <si>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</si>
  <si>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</si>
  <si>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</si>
  <si>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</si>
  <si>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</si>
  <si>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</si>
  <si>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</si>
  <si>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</si>
  <si>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</si>
  <si>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</si>
  <si>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</si>
  <si>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</si>
  <si>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</si>
  <si>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</si>
  <si>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</si>
  <si>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</si>
  <si>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</si>
  <si>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</si>
  <si>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</si>
  <si>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</si>
  <si>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</si>
  <si>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</si>
  <si>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</si>
  <si>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</si>
  <si>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</si>
  <si>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</si>
  <si>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</si>
  <si>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</si>
  <si>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</si>
  <si>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</si>
  <si>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</si>
  <si>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</si>
  <si>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</si>
  <si>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</si>
  <si>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</si>
  <si>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</si>
  <si>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</si>
  <si>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</si>
  <si>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</si>
  <si>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</si>
  <si>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</si>
  <si>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</si>
  <si>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</si>
  <si>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</si>
  <si>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</si>
  <si>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</si>
  <si>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</si>
  <si>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</si>
  <si>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</si>
  <si>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</si>
  <si>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</si>
  <si>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</si>
  <si>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</si>
  <si>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</si>
  <si>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</si>
  <si>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</si>
  <si>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</si>
  <si>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</si>
  <si>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</si>
  <si>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</si>
  <si>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</si>
  <si>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</si>
  <si>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</si>
  <si>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</si>
  <si>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</si>
  <si>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</si>
  <si>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</si>
  <si>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</si>
  <si>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</si>
  <si>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</si>
  <si>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</si>
  <si>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</si>
  <si>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</si>
  <si>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</si>
  <si>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</si>
  <si>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</si>
  <si>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</si>
  <si>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</si>
  <si>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</si>
  <si>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</si>
  <si>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</si>
  <si>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</si>
  <si>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</si>
  <si>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</si>
  <si>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</si>
  <si>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</si>
  <si>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</si>
  <si>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</si>
  <si>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</si>
  <si>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</si>
  <si>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</si>
  <si>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</si>
  <si>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</si>
  <si>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</si>
  <si>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</si>
  <si>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</si>
  <si>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</si>
  <si>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</si>
  <si>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</si>
  <si>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</si>
  <si>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</si>
  <si>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</si>
  <si>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</si>
  <si>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</si>
  <si>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</si>
  <si>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</si>
  <si>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</si>
  <si>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</si>
  <si>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</si>
  <si>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</si>
  <si>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</si>
  <si>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</si>
  <si>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</si>
  <si>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</si>
  <si>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</si>
  <si>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</si>
  <si>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</si>
  <si>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</si>
  <si>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</si>
  <si>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</si>
  <si>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</si>
  <si>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</si>
  <si>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</si>
  <si>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</si>
  <si>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</si>
  <si>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</si>
  <si>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</si>
  <si>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</si>
  <si>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</si>
  <si>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</si>
  <si>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</si>
  <si>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</si>
  <si>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</si>
  <si>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</si>
  <si>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</si>
  <si>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</si>
  <si>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</si>
  <si>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</si>
  <si>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</si>
  <si>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</si>
  <si>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</si>
  <si>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</si>
  <si>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</si>
  <si>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</si>
  <si>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</si>
  <si>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</si>
  <si>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</si>
  <si>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</si>
  <si>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</si>
  <si>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</si>
  <si>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</si>
  <si>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</si>
  <si>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</si>
  <si>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</si>
  <si>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</si>
  <si>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</si>
  <si>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</si>
  <si>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</si>
  <si>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</si>
  <si>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</si>
  <si>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</si>
  <si>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</si>
  <si>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</si>
  <si>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</si>
  <si>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</si>
  <si>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</si>
  <si>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</si>
  <si>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</si>
  <si>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</si>
  <si>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</si>
  <si>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</si>
  <si>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</si>
  <si>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</si>
  <si>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</si>
  <si>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</si>
  <si>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</si>
  <si>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</si>
  <si>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</si>
  <si>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</si>
  <si>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</si>
  <si>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</si>
  <si>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</si>
  <si>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</si>
  <si>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</si>
  <si>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</si>
  <si>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</si>
  <si>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</si>
  <si>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</si>
  <si>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</si>
  <si>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</si>
  <si>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</si>
  <si>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</si>
  <si>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</si>
  <si>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</si>
  <si>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</si>
  <si>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</si>
  <si>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</si>
  <si>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</si>
  <si>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</si>
  <si>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</si>
  <si>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</si>
  <si>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</si>
  <si>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</si>
  <si>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</si>
  <si>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</si>
  <si>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</si>
  <si>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</si>
  <si>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</si>
  <si>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</si>
  <si>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</si>
  <si>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</si>
  <si>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</si>
  <si>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</si>
  <si>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</si>
  <si>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</si>
  <si>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</si>
  <si>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</si>
  <si>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</si>
  <si>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</si>
  <si>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</si>
  <si>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</si>
  <si>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</si>
  <si>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</si>
  <si>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</si>
  <si>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</si>
  <si>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</si>
  <si>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</si>
  <si>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</si>
  <si>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</si>
  <si>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</si>
  <si>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</si>
  <si>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</si>
  <si>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</si>
  <si>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</si>
  <si>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</si>
  <si>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</si>
  <si>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</si>
  <si>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</si>
  <si>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</si>
  <si>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</si>
  <si>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</si>
  <si>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</si>
  <si>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</si>
  <si>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</si>
  <si>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</si>
  <si>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</si>
  <si>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</si>
  <si>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</si>
  <si>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</si>
  <si>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</si>
  <si>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</si>
  <si>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</si>
  <si>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</si>
  <si>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</si>
  <si>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</si>
  <si>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</si>
  <si>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</si>
  <si>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</si>
  <si>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</si>
  <si>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</si>
  <si>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</si>
  <si>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</si>
  <si>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</si>
  <si>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</si>
  <si>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</si>
  <si>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</si>
  <si>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</si>
  <si>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</si>
  <si>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</si>
  <si>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</si>
  <si>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</si>
  <si>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</si>
  <si>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</si>
  <si>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</si>
  <si>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</si>
  <si>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</si>
  <si>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</si>
  <si>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</si>
  <si>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</si>
  <si>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</si>
  <si>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</si>
  <si>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</si>
  <si>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</si>
  <si>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</si>
  <si>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</si>
  <si>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</si>
  <si>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</si>
  <si>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</si>
  <si>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</si>
  <si>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</si>
  <si>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</si>
  <si>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</si>
  <si>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</si>
  <si>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</si>
  <si>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</si>
  <si>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</si>
  <si>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</si>
  <si>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</si>
  <si>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</si>
  <si>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</si>
  <si>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</si>
  <si>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</si>
  <si>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</si>
  <si>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</si>
  <si>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</si>
  <si>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</si>
  <si>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</si>
  <si>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</si>
  <si>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</si>
  <si>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</si>
  <si>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</si>
  <si>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</si>
  <si>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</si>
  <si>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</si>
  <si>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</si>
  <si>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</si>
  <si>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</si>
  <si>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</si>
  <si>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</si>
  <si>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</si>
  <si>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</si>
  <si>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</si>
  <si>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</si>
  <si>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</si>
  <si>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</si>
  <si>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</si>
  <si>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</si>
  <si>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</si>
  <si>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</si>
  <si>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</si>
  <si>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</si>
  <si>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</si>
  <si>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</si>
  <si>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</si>
  <si>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</si>
  <si>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</si>
  <si>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</si>
  <si>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</si>
  <si>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</si>
  <si>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</si>
  <si>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</si>
  <si>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</si>
  <si>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</si>
  <si>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</si>
  <si>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</si>
  <si>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</si>
  <si>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</si>
  <si>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</si>
  <si>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</si>
  <si>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</si>
  <si>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</si>
  <si>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</si>
  <si>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</si>
  <si>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</si>
  <si>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</si>
  <si>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</si>
  <si>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</si>
  <si>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</si>
  <si>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</si>
  <si>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</si>
  <si>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</si>
  <si>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</si>
  <si>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</si>
  <si>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</si>
  <si>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</si>
  <si>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</si>
  <si>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</si>
  <si>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</si>
  <si>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</si>
  <si>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</si>
  <si>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</si>
  <si>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</si>
  <si>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</si>
  <si>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</si>
  <si>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</si>
  <si>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</si>
  <si>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</si>
  <si>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</si>
  <si>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</si>
  <si>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</si>
  <si>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</si>
  <si>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</si>
  <si>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</si>
  <si>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</si>
  <si>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</si>
  <si>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</si>
  <si>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</si>
  <si>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</si>
  <si>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</si>
  <si>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</si>
  <si>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</si>
  <si>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</si>
  <si>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</si>
  <si>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</si>
  <si>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</si>
  <si>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</si>
  <si>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</si>
  <si>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</si>
  <si>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</si>
  <si>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</si>
  <si>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</si>
  <si>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</si>
  <si>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</si>
  <si>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</si>
  <si>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</si>
  <si>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</si>
  <si>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</si>
  <si>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</si>
  <si>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</si>
  <si>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</si>
  <si>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</si>
  <si>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</si>
  <si>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</si>
  <si>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</si>
  <si>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</si>
  <si>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</si>
  <si>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</si>
  <si>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</si>
  <si>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</si>
  <si>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</si>
  <si>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</si>
  <si>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</si>
  <si>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</si>
  <si>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</si>
  <si>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</si>
  <si>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</si>
  <si>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</si>
  <si>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</si>
  <si>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</si>
  <si>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</si>
  <si>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</si>
  <si>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</si>
  <si>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</si>
  <si>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</si>
  <si>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</si>
  <si>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</si>
  <si>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</si>
  <si>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</si>
  <si>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</si>
  <si>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</si>
  <si>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</si>
  <si>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</si>
  <si>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</si>
  <si>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</si>
  <si>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</si>
  <si>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</si>
  <si>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</si>
  <si>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</si>
  <si>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</si>
  <si>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</si>
  <si>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</si>
  <si>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</si>
  <si>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</si>
  <si>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</si>
  <si>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</si>
  <si>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</si>
  <si>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</si>
  <si>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</si>
  <si>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</si>
  <si>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</si>
  <si>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</si>
  <si>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</si>
  <si>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</si>
  <si>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</si>
  <si>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</si>
  <si>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</si>
  <si>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</si>
  <si>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</si>
  <si>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</si>
  <si>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</si>
  <si>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</si>
  <si>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</si>
  <si>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</si>
  <si>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</si>
  <si>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</si>
  <si>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</si>
  <si>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</si>
  <si>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</si>
  <si>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</si>
  <si>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</si>
  <si>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</si>
  <si>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</si>
  <si>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</si>
  <si>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</si>
  <si>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</si>
  <si>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</si>
  <si>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</si>
  <si>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</si>
  <si>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</si>
  <si>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</si>
  <si>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</si>
  <si>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</si>
  <si>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</si>
  <si>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</si>
  <si>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</si>
  <si>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</si>
  <si>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</si>
  <si>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</si>
  <si>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</si>
  <si>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</si>
  <si>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</si>
  <si>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</si>
  <si>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</si>
  <si>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</si>
  <si>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</si>
  <si>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</si>
  <si>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</si>
  <si>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</si>
  <si>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</si>
  <si>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</si>
  <si>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</si>
  <si>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</si>
  <si>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</si>
  <si>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</si>
  <si>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</si>
  <si>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</si>
  <si>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</si>
  <si>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</si>
  <si>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</si>
  <si>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</si>
  <si>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</si>
  <si>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</si>
  <si>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</si>
  <si>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</si>
  <si>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</si>
  <si>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</si>
  <si>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</si>
  <si>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</si>
  <si>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</si>
  <si>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</si>
  <si>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</si>
  <si>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</si>
  <si>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</si>
  <si>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</si>
  <si>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</si>
  <si>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</si>
  <si>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</si>
  <si>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</si>
  <si>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</si>
  <si>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</si>
  <si>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</si>
  <si>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</si>
  <si>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</si>
  <si>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</si>
  <si>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</si>
  <si>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</si>
  <si>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</si>
  <si>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</si>
  <si>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</si>
  <si>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</si>
  <si>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</si>
  <si>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</si>
  <si>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</si>
  <si>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</si>
  <si>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</si>
  <si>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</si>
  <si>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</si>
  <si>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</si>
  <si>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</si>
  <si>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</si>
  <si>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</si>
  <si>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</si>
  <si>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</si>
  <si>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</si>
  <si>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</si>
  <si>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</si>
  <si>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</si>
  <si>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</si>
  <si>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</si>
  <si>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</si>
  <si>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</si>
  <si>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</si>
  <si>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</si>
  <si>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</si>
  <si>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</si>
  <si>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</si>
  <si>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</si>
  <si>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</si>
  <si>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</si>
  <si>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</si>
  <si>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</si>
  <si>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</si>
  <si>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</si>
  <si>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</si>
  <si>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</si>
  <si>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</si>
  <si>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</si>
  <si>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</si>
  <si>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</si>
  <si>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</si>
  <si>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</si>
  <si>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</si>
  <si>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</si>
  <si>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</si>
  <si>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</si>
  <si>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</si>
  <si>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</si>
  <si>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</si>
  <si>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</si>
  <si>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</si>
  <si>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</si>
  <si>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</si>
  <si>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</si>
  <si>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</si>
  <si>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</si>
  <si>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</si>
  <si>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</si>
  <si>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</si>
  <si>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</si>
  <si>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</si>
  <si>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</si>
  <si>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</si>
  <si>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</si>
  <si>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</si>
  <si>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</si>
  <si>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</si>
  <si>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</si>
  <si>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</si>
  <si>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</si>
  <si>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</si>
  <si>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</si>
  <si>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</si>
  <si>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</si>
  <si>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</si>
  <si>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</si>
  <si>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</si>
  <si>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</si>
  <si>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</si>
  <si>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</si>
  <si>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</si>
  <si>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</si>
  <si>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</si>
  <si>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</si>
  <si>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</si>
  <si>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</si>
  <si>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</si>
  <si>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</si>
  <si>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</si>
  <si>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</si>
  <si>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</si>
  <si>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</si>
  <si>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</si>
  <si>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</si>
  <si>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</si>
  <si>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</si>
  <si>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</si>
  <si>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</si>
  <si>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</si>
  <si>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</si>
  <si>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</si>
  <si>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</si>
  <si>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</si>
  <si>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</si>
  <si>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</si>
  <si>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</si>
  <si>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</si>
  <si>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</si>
  <si>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</si>
  <si>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</si>
  <si>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</si>
  <si>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</si>
  <si>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</si>
  <si>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</si>
  <si>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</si>
  <si>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</si>
  <si>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</si>
  <si>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</si>
  <si>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</si>
  <si>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</si>
  <si>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</si>
  <si>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</si>
  <si>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</si>
  <si>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</si>
  <si>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</si>
  <si>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</si>
  <si>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</si>
  <si>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</si>
  <si>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</si>
  <si>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</si>
  <si>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</si>
  <si>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</si>
  <si>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</si>
  <si>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</si>
  <si>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</si>
  <si>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</si>
  <si>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</si>
  <si>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</si>
  <si>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</si>
  <si>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</si>
  <si>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</si>
  <si>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</si>
  <si>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</si>
  <si>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</si>
  <si>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</si>
  <si>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</si>
  <si>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</si>
  <si>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</si>
  <si>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</si>
  <si>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</si>
  <si>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</si>
  <si>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</si>
  <si>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</si>
  <si>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</si>
  <si>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</si>
  <si>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</si>
  <si>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</si>
  <si>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</si>
  <si>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</si>
  <si>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</si>
  <si>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</si>
  <si>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</si>
  <si>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</si>
  <si>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</si>
  <si>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</si>
  <si>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</si>
  <si>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</si>
  <si>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</si>
  <si>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</si>
  <si>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</si>
  <si>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</si>
  <si>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</si>
  <si>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</si>
  <si>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</si>
  <si>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</si>
  <si>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</si>
  <si>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</si>
  <si>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</si>
  <si>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</si>
  <si>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</si>
  <si>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</si>
  <si>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</si>
  <si>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</si>
  <si>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</si>
  <si>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</si>
  <si>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</si>
  <si>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</si>
  <si>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</si>
  <si>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</si>
  <si>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</si>
  <si>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</si>
  <si>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</si>
  <si>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</si>
  <si>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</si>
  <si>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</si>
  <si>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</si>
  <si>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</si>
  <si>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</si>
  <si>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</si>
  <si>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</si>
  <si>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</si>
  <si>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</si>
  <si>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</si>
  <si>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</si>
  <si>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</si>
  <si>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</si>
  <si>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</si>
  <si>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</si>
  <si>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</si>
  <si>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</si>
  <si>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</si>
  <si>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</si>
  <si>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</si>
  <si>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</si>
  <si>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</si>
  <si>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</si>
  <si>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</si>
  <si>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</si>
  <si>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</si>
  <si>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</si>
  <si>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</si>
  <si>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</si>
  <si>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</si>
  <si>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</si>
  <si>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</si>
  <si>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</si>
  <si>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</si>
  <si>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</si>
  <si>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</si>
  <si>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</si>
  <si>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</si>
  <si>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</si>
  <si>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</si>
  <si>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</si>
  <si>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</si>
  <si>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</si>
  <si>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</si>
  <si>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</si>
  <si>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</si>
  <si>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</si>
  <si>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</si>
  <si>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</si>
  <si>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</si>
  <si>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</si>
  <si>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</si>
  <si>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</si>
  <si>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</si>
  <si>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</si>
  <si>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</si>
  <si>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</si>
  <si>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</si>
  <si>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</si>
  <si>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</si>
  <si>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</si>
  <si>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</si>
  <si>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</si>
  <si>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</si>
  <si>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</si>
  <si>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</si>
  <si>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</si>
  <si>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</si>
  <si>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</si>
  <si>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</si>
  <si>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</si>
  <si>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</si>
  <si>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</si>
  <si>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</si>
  <si>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</si>
  <si>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</si>
  <si>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</si>
  <si>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</si>
  <si>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</si>
  <si>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</si>
  <si>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</si>
  <si>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</si>
  <si>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</si>
  <si>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</si>
  <si>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</si>
  <si>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</si>
  <si>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</si>
  <si>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</si>
  <si>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</si>
  <si>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</si>
  <si>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</si>
  <si>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</si>
  <si>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</si>
  <si>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</si>
  <si>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</si>
  <si>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</si>
  <si>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</si>
  <si>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</si>
  <si>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</si>
  <si>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</si>
  <si>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</si>
  <si>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</si>
  <si>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</si>
  <si>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</si>
  <si>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</si>
  <si>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</si>
  <si>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</si>
  <si>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</si>
  <si>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</si>
  <si>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</si>
  <si>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</si>
  <si>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</si>
  <si>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</si>
  <si>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</si>
  <si>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</si>
  <si>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</si>
  <si>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</si>
  <si>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</si>
  <si>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</si>
  <si>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</si>
  <si>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</si>
  <si>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</si>
  <si>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</si>
  <si>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</si>
  <si>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</si>
  <si>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</si>
  <si>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</si>
  <si>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</si>
  <si>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</si>
  <si>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</si>
  <si>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</si>
  <si>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</si>
  <si>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</si>
  <si>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</si>
  <si>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</si>
  <si>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</si>
  <si>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</si>
  <si>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</si>
  <si>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</si>
  <si>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</si>
  <si>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</si>
  <si>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</si>
  <si>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</si>
  <si>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</si>
  <si>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</si>
  <si>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</si>
  <si>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</si>
  <si>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</si>
  <si>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</si>
  <si>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</si>
  <si>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</si>
  <si>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</si>
  <si>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</si>
  <si>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</si>
  <si>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</si>
  <si>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</si>
  <si>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</si>
  <si>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</si>
  <si>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</si>
  <si>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</si>
  <si>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</si>
  <si>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</si>
  <si>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</si>
  <si>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</si>
  <si>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</si>
  <si>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</si>
  <si>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</si>
  <si>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</si>
  <si>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</si>
  <si>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</si>
  <si>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</si>
  <si>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</si>
  <si>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</si>
  <si>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</si>
  <si>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</si>
  <si>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</si>
  <si>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</si>
  <si>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</si>
  <si>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</si>
  <si>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</si>
  <si>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</si>
  <si>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</si>
  <si>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</si>
  <si>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</si>
  <si>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</si>
  <si>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</si>
  <si>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</si>
  <si>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</si>
  <si>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</si>
  <si>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</si>
  <si>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</si>
  <si>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</si>
  <si>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</si>
  <si>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</si>
  <si>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</si>
  <si>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</si>
  <si>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</si>
  <si>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</si>
  <si>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</si>
  <si>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</si>
  <si>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</si>
  <si>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</si>
  <si>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</si>
  <si>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</si>
  <si>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</si>
  <si>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</si>
  <si>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</si>
  <si>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</si>
  <si>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</si>
  <si>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</si>
  <si>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</si>
  <si>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</si>
  <si>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</si>
  <si>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</si>
  <si>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</si>
  <si>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</si>
  <si>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</si>
  <si>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</si>
  <si>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</si>
  <si>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</si>
  <si>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</si>
  <si>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</si>
  <si>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</si>
  <si>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</si>
  <si>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</si>
  <si>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</si>
  <si>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</si>
  <si>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</si>
  <si>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</si>
  <si>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</si>
  <si>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</si>
  <si>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</si>
  <si>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</si>
  <si>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</si>
  <si>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</si>
  <si>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</si>
  <si>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</si>
  <si>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</si>
  <si>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</si>
  <si>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</si>
  <si>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</si>
  <si>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</si>
  <si>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</si>
  <si>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</si>
  <si>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</si>
  <si>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</si>
  <si>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</si>
  <si>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</si>
  <si>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</si>
  <si>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</si>
  <si>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</si>
  <si>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</si>
  <si>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</si>
  <si>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</si>
  <si>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</si>
  <si>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</si>
  <si>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</si>
  <si>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</si>
  <si>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</si>
  <si>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</si>
  <si>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</si>
  <si>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</si>
  <si>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</si>
  <si>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</si>
  <si>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</si>
  <si>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</si>
  <si>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</si>
  <si>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</si>
  <si>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</si>
  <si>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</si>
  <si>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</si>
  <si>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</si>
  <si>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</si>
  <si>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</si>
  <si>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</si>
  <si>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</si>
  <si>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</si>
  <si>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</si>
  <si>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</si>
  <si>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</si>
  <si>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</si>
  <si>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</si>
  <si>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</si>
  <si>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</si>
  <si>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</si>
  <si>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</si>
  <si>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</si>
  <si>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</si>
  <si>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</si>
  <si>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</si>
  <si>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</si>
  <si>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</si>
  <si>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</si>
  <si>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</si>
  <si>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</si>
  <si>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</si>
  <si>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</si>
  <si>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</si>
  <si>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</si>
  <si>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</si>
  <si>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</si>
  <si>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</si>
  <si>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</si>
  <si>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</si>
  <si>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</si>
  <si>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</si>
  <si>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</si>
  <si>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</si>
  <si>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</si>
  <si>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</si>
  <si>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</si>
  <si>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</si>
  <si>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</si>
  <si>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</si>
  <si>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</si>
  <si>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</si>
  <si>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</si>
  <si>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</si>
  <si>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</si>
  <si>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</si>
  <si>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</si>
  <si>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</si>
  <si>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</si>
  <si>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</si>
  <si>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</si>
  <si>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</si>
  <si>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</si>
  <si>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</si>
  <si>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</si>
  <si>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</si>
  <si>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</si>
  <si>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</si>
  <si>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</si>
  <si>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</si>
  <si>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</si>
  <si>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</si>
  <si>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</si>
  <si>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</si>
  <si>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</si>
  <si>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</si>
  <si>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</si>
  <si>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</si>
  <si>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</si>
  <si>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</si>
  <si>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</si>
  <si>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</si>
  <si>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</si>
  <si>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</si>
  <si>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</si>
  <si>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</si>
  <si>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</si>
  <si>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</si>
  <si>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</si>
  <si>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</si>
  <si>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</si>
  <si>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</si>
  <si>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</si>
  <si>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</si>
  <si>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</si>
  <si>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</si>
  <si>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</si>
  <si>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</si>
  <si>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</si>
  <si>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</si>
  <si>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</si>
  <si>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</si>
  <si>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</si>
  <si>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</si>
  <si>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</si>
  <si>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</si>
  <si>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</si>
  <si>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</si>
  <si>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</si>
  <si>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</si>
  <si>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</si>
  <si>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</si>
  <si>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</si>
  <si>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</si>
  <si>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</si>
  <si>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</si>
  <si>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</si>
  <si>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</si>
  <si>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</si>
  <si>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</si>
  <si>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</si>
  <si>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</si>
  <si>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</si>
  <si>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</si>
  <si>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</si>
  <si>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</si>
  <si>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</si>
  <si>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</si>
  <si>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</si>
  <si>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</si>
  <si>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</si>
  <si>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</si>
  <si>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</si>
  <si>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</si>
  <si>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</si>
  <si>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</si>
  <si>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</si>
  <si>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</si>
  <si>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</si>
  <si>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</si>
  <si>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</si>
  <si>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</si>
  <si>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</si>
  <si>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</si>
  <si>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</si>
  <si>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</si>
  <si>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</si>
  <si>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</si>
  <si>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</si>
  <si>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</si>
  <si>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</si>
  <si>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</si>
  <si>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</si>
  <si>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</si>
  <si>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</si>
  <si>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</si>
  <si>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</si>
  <si>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</si>
  <si>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</si>
  <si>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</si>
  <si>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</si>
  <si>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</si>
  <si>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</si>
  <si>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</si>
  <si>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</si>
  <si>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</si>
  <si>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</si>
  <si>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</si>
  <si>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</si>
  <si>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</si>
  <si>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</si>
  <si>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</si>
  <si>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</si>
  <si>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</si>
  <si>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</si>
  <si>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</si>
  <si>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</si>
  <si>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</si>
  <si>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</si>
  <si>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</si>
  <si>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</si>
  <si>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</si>
  <si>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</si>
  <si>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</si>
  <si>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</si>
  <si>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</si>
  <si>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</si>
  <si>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</si>
  <si>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</si>
  <si>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</si>
  <si>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</si>
  <si>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</si>
  <si>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</si>
  <si>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</si>
  <si>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</si>
  <si>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</si>
  <si>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</si>
  <si>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</si>
  <si>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</si>
  <si>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</si>
  <si>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</si>
  <si>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</si>
  <si>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</si>
  <si>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</si>
  <si>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</si>
  <si>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</si>
  <si>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</si>
  <si>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</si>
  <si>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</si>
  <si>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</si>
  <si>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</si>
  <si>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</si>
  <si>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</si>
  <si>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</si>
  <si>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</si>
  <si>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</si>
  <si>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</si>
  <si>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</si>
  <si>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</si>
  <si>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</si>
  <si>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</si>
  <si>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</si>
  <si>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</si>
  <si>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</si>
  <si>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</si>
  <si>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</si>
  <si>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</si>
  <si>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</si>
  <si>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</si>
  <si>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</si>
  <si>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</si>
  <si>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</si>
  <si>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</si>
  <si>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</si>
  <si>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</si>
  <si>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</si>
  <si>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</si>
  <si>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</si>
  <si>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</si>
  <si>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</si>
  <si>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</si>
  <si>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</si>
  <si>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</si>
  <si>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</si>
  <si>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</si>
  <si>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</si>
  <si>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</si>
  <si>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</si>
  <si>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</si>
  <si>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</si>
  <si>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</si>
  <si>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</si>
  <si>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</si>
  <si>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</si>
  <si>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</si>
  <si>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</si>
  <si>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</si>
  <si>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</si>
  <si>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</si>
  <si>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</si>
  <si>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</si>
  <si>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</si>
  <si>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</si>
  <si>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</si>
  <si>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</si>
  <si>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</si>
  <si>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</si>
  <si>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</si>
  <si>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</si>
  <si>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</si>
  <si>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</si>
  <si>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</si>
  <si>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</si>
  <si>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</si>
  <si>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</si>
  <si>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</si>
  <si>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</si>
  <si>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</si>
  <si>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</si>
  <si>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</si>
  <si>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</si>
  <si>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</si>
  <si>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</si>
  <si>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</si>
  <si>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</si>
  <si>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</si>
  <si>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</si>
  <si>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</si>
  <si>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</si>
  <si>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</si>
  <si>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</si>
  <si>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</si>
  <si>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</si>
  <si>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</si>
  <si>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</si>
  <si>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</si>
  <si>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</si>
  <si>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</si>
  <si>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</si>
  <si>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</si>
  <si>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</si>
  <si>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</si>
  <si>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</si>
  <si>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</si>
  <si>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</si>
  <si>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</si>
  <si>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</si>
  <si>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</si>
  <si>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</si>
  <si>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</si>
  <si>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</si>
  <si>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</si>
  <si>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</si>
  <si>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</si>
  <si>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</si>
  <si>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</si>
  <si>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</si>
  <si>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</si>
  <si>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</si>
  <si>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</si>
  <si>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</si>
  <si>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</si>
  <si>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</si>
  <si>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</si>
  <si>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</si>
  <si>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</si>
  <si>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</si>
  <si>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</si>
  <si>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</si>
  <si>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</si>
  <si>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</si>
  <si>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</si>
  <si>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</si>
  <si>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</si>
  <si>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</si>
  <si>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</si>
  <si>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</si>
  <si>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</si>
  <si>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</si>
  <si>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</si>
  <si>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</si>
  <si>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</si>
  <si>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</si>
  <si>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</si>
  <si>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</si>
  <si>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</si>
  <si>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</si>
  <si>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</si>
  <si>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</si>
  <si>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</si>
  <si>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</si>
  <si>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</si>
  <si>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</si>
  <si>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</si>
  <si>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</si>
  <si>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</si>
  <si>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</si>
  <si>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</si>
  <si>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</si>
  <si>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</si>
  <si>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</si>
  <si>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</si>
  <si>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</si>
  <si>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</si>
  <si>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</si>
  <si>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</si>
  <si>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</si>
  <si>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</si>
  <si>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</si>
  <si>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</si>
  <si>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</si>
  <si>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</si>
  <si>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</si>
  <si>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</si>
  <si>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</si>
  <si>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</si>
  <si>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</si>
  <si>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</si>
  <si>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</si>
  <si>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</si>
  <si>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</si>
  <si>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</si>
  <si>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</si>
  <si>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</si>
  <si>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</si>
  <si>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</si>
  <si>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</si>
  <si>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</si>
  <si>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</si>
  <si>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</si>
  <si>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</si>
  <si>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</si>
  <si>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</si>
  <si>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</si>
  <si>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</si>
  <si>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</si>
  <si>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</si>
  <si>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</si>
  <si>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</si>
  <si>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</si>
  <si>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</si>
  <si>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</si>
  <si>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</si>
  <si>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</si>
  <si>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</si>
  <si>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</si>
  <si>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</si>
  <si>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</si>
  <si>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</si>
  <si>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</si>
  <si>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</si>
  <si>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</si>
  <si>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</si>
  <si>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</si>
  <si>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</si>
  <si>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</si>
  <si>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</si>
  <si>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</si>
  <si>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</si>
  <si>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</si>
  <si>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</si>
  <si>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</si>
  <si>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</si>
  <si>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</si>
  <si>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</si>
  <si>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</si>
  <si>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</si>
  <si>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</si>
  <si>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</si>
  <si>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</si>
  <si>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</si>
  <si>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</si>
  <si>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</si>
  <si>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</si>
  <si>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</si>
  <si>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</si>
  <si>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</si>
  <si>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</si>
  <si>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</si>
  <si>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</si>
  <si>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</si>
  <si>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</si>
  <si>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</si>
  <si>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</si>
  <si>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</si>
  <si>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</si>
  <si>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</si>
  <si>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</si>
  <si>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</si>
  <si>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</si>
  <si>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</si>
  <si>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</si>
  <si>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</si>
  <si>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</si>
  <si>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</si>
  <si>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</si>
  <si>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</si>
  <si>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</si>
  <si>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</si>
  <si>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</si>
  <si>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</si>
  <si>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</si>
  <si>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</si>
  <si>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</si>
  <si>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</si>
  <si>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</si>
  <si>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</si>
  <si>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</si>
  <si>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</si>
  <si>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</si>
  <si>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</si>
  <si>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</si>
  <si>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</si>
  <si>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</si>
  <si>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</si>
  <si>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</si>
  <si>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</si>
  <si>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</si>
  <si>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</si>
  <si>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</si>
  <si>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</si>
  <si>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</si>
  <si>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</si>
  <si>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</si>
  <si>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</si>
  <si>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</si>
  <si>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</si>
  <si>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</si>
  <si>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</si>
  <si>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</si>
  <si>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</si>
  <si>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</si>
  <si>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</si>
  <si>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</si>
  <si>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</si>
  <si>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</si>
  <si>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</si>
  <si>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</si>
  <si>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</si>
  <si>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</si>
  <si>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</si>
  <si>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</si>
  <si>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</si>
  <si>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</si>
  <si>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</si>
  <si>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</si>
  <si>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</si>
  <si>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</si>
  <si>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</si>
  <si>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</si>
  <si>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</si>
  <si>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</si>
  <si>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</si>
  <si>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</si>
  <si>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</si>
  <si>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</si>
  <si>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</si>
  <si>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</si>
  <si>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</si>
  <si>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</si>
  <si>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</si>
  <si>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</si>
  <si>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</si>
  <si>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</si>
  <si>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</si>
  <si>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</si>
  <si>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</si>
  <si>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</si>
  <si>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</si>
  <si>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</si>
  <si>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</si>
  <si>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</si>
  <si>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</si>
  <si>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</si>
  <si>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</si>
  <si>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</si>
  <si>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</si>
  <si>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</si>
  <si>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</si>
  <si>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</si>
  <si>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</si>
  <si>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</si>
  <si>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</si>
  <si>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</si>
  <si>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</si>
  <si>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</si>
  <si>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</si>
  <si>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</si>
  <si>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</si>
  <si>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</si>
  <si>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</si>
  <si>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</si>
  <si>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</si>
  <si>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</si>
  <si>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</si>
  <si>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</si>
  <si>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</si>
  <si>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</si>
  <si>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</si>
  <si>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</si>
  <si>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</si>
  <si>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</si>
  <si>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</si>
  <si>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</si>
  <si>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</si>
  <si>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</si>
  <si>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</si>
  <si>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</si>
  <si>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</si>
  <si>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</si>
  <si>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</si>
  <si>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</si>
  <si>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</si>
  <si>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</si>
  <si>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</si>
  <si>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</si>
  <si>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</si>
  <si>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</si>
  <si>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</si>
  <si>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</si>
  <si>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</si>
  <si>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</si>
  <si>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</si>
  <si>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</si>
  <si>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</si>
  <si>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</si>
  <si>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</si>
  <si>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</si>
  <si>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</si>
  <si>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</si>
  <si>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</si>
  <si>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</si>
  <si>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</si>
  <si>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</si>
  <si>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</si>
  <si>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</si>
  <si>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</si>
  <si>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</si>
  <si>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</si>
  <si>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</si>
  <si>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</si>
  <si>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</si>
  <si>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</si>
  <si>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</si>
  <si>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</si>
  <si>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</si>
  <si>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</si>
  <si>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</si>
  <si>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</si>
  <si>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</si>
  <si>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</si>
  <si>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</si>
  <si>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</si>
  <si>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</si>
  <si>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</si>
  <si>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</si>
  <si>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</si>
  <si>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</si>
  <si>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</si>
  <si>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</si>
  <si>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</si>
  <si>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</si>
  <si>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</si>
  <si>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</si>
  <si>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</si>
  <si>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</si>
  <si>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</si>
  <si>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</si>
  <si>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</si>
  <si>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</si>
  <si>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</si>
  <si>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</si>
  <si>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</si>
  <si>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</si>
  <si>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</si>
  <si>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</si>
  <si>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</si>
  <si>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</si>
  <si>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</si>
  <si>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</si>
  <si>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</si>
  <si>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</si>
  <si>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</si>
  <si>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</si>
  <si>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</si>
  <si>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</si>
  <si>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</si>
  <si>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</si>
  <si>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</si>
  <si>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</si>
  <si>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</si>
  <si>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</si>
  <si>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</si>
  <si>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</si>
  <si>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</si>
  <si>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</si>
  <si>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</si>
  <si>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</si>
  <si>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</si>
  <si>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</si>
  <si>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</si>
  <si>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</si>
  <si>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</si>
  <si>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</si>
  <si>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</si>
  <si>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</si>
  <si>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</si>
  <si>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</si>
  <si>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</si>
  <si>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</si>
  <si>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</si>
  <si>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</si>
  <si>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</si>
  <si>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</si>
  <si>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</si>
  <si>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</si>
  <si>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</si>
  <si>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</si>
  <si>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</si>
  <si>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</si>
  <si>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</si>
  <si>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</si>
  <si>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</si>
  <si>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</si>
  <si>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</si>
  <si>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</si>
  <si>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</si>
  <si>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</si>
  <si>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</si>
  <si>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</si>
  <si>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</si>
  <si>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</si>
  <si>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</si>
  <si>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</si>
  <si>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</si>
  <si>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</si>
  <si>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</si>
  <si>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</si>
  <si>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</si>
  <si>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</si>
  <si>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</si>
  <si>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</si>
  <si>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</si>
  <si>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</si>
  <si>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</si>
  <si>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</si>
  <si>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</si>
  <si>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</si>
  <si>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</si>
  <si>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</si>
  <si>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</si>
  <si>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</si>
  <si>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</si>
  <si>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</si>
  <si>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</si>
  <si>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</si>
  <si>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</si>
  <si>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</si>
  <si>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</si>
  <si>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</si>
  <si>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</si>
  <si>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</si>
  <si>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</si>
  <si>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</si>
  <si>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</si>
  <si>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</si>
  <si>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</si>
  <si>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</si>
  <si>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</si>
  <si>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</si>
  <si>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</si>
  <si>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</si>
  <si>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</si>
  <si>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</si>
  <si>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</si>
  <si>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</si>
  <si>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</si>
  <si>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</si>
  <si>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</si>
  <si>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</si>
  <si>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</si>
  <si>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</si>
  <si>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</si>
  <si>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</si>
  <si>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</si>
  <si>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</si>
  <si>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</si>
  <si>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</si>
  <si>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</si>
  <si>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</si>
  <si>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</si>
  <si>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</si>
  <si>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</si>
  <si>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</si>
  <si>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</si>
  <si>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</si>
  <si>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</si>
  <si>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</si>
  <si>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</si>
  <si>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</si>
  <si>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</si>
  <si>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</si>
  <si>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</si>
  <si>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</si>
  <si>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</si>
  <si>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</si>
  <si>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</si>
  <si>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</si>
  <si>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</si>
  <si>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</si>
  <si>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</si>
  <si>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</si>
  <si>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</si>
  <si>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</si>
  <si>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</si>
  <si>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</si>
  <si>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</si>
  <si>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</si>
  <si>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</si>
  <si>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</si>
  <si>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</si>
  <si>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</si>
  <si>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</si>
  <si>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</si>
  <si>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</si>
  <si>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</si>
  <si>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</si>
  <si>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</si>
  <si>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</si>
  <si>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</si>
  <si>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</si>
  <si>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</si>
  <si>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</si>
  <si>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</si>
  <si>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</si>
  <si>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</si>
  <si>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</si>
  <si>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</si>
  <si>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</si>
  <si>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</si>
  <si>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</si>
  <si>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</si>
  <si>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</si>
  <si>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</si>
  <si>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</si>
  <si>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</si>
  <si>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</si>
  <si>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</si>
  <si>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</si>
  <si>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</si>
  <si>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</si>
  <si>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</si>
  <si>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</si>
  <si>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</si>
  <si>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</si>
  <si>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</si>
  <si>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</si>
  <si>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</si>
  <si>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</si>
  <si>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</si>
  <si>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</si>
  <si>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</si>
  <si>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</si>
  <si>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</si>
  <si>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</si>
  <si>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</si>
  <si>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</si>
  <si>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</si>
  <si>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</si>
  <si>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</si>
  <si>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</si>
  <si>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</si>
  <si>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</si>
  <si>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</si>
  <si>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</si>
  <si>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</si>
  <si>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</si>
  <si>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</si>
  <si>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</si>
  <si>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</si>
  <si>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</si>
  <si>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</si>
  <si>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</si>
  <si>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</si>
  <si>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</si>
  <si>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</si>
  <si>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</si>
  <si>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</si>
  <si>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</si>
  <si>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</si>
  <si>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</si>
  <si>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</si>
  <si>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</si>
  <si>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</si>
  <si>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</si>
  <si>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</si>
  <si>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</si>
  <si>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</si>
  <si>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</si>
  <si>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</si>
  <si>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</si>
  <si>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</si>
  <si>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</si>
  <si>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</si>
  <si>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</si>
  <si>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</si>
  <si>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</si>
  <si>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</si>
  <si>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</si>
  <si>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</si>
  <si>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</si>
  <si>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</si>
  <si>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</si>
  <si>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</si>
  <si>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</si>
  <si>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</si>
  <si>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</si>
  <si>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</si>
  <si>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</si>
  <si>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</si>
  <si>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</si>
  <si>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</si>
  <si>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</si>
  <si>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</si>
  <si>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</si>
  <si>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</si>
  <si>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</si>
  <si>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</si>
  <si>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</si>
  <si>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</si>
  <si>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</si>
  <si>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</si>
  <si>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</si>
  <si>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</si>
  <si>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</si>
  <si>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</si>
  <si>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</si>
  <si>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</si>
  <si>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</si>
  <si>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</si>
  <si>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</si>
  <si>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</si>
  <si>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</si>
  <si>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</si>
  <si>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</si>
  <si>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</si>
  <si>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</si>
  <si>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</si>
  <si>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</si>
  <si>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</si>
  <si>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</si>
  <si>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</si>
  <si>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</si>
  <si>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</si>
  <si>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</si>
  <si>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</si>
  <si>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</si>
  <si>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</si>
  <si>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</si>
  <si>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</si>
  <si>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</si>
  <si>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</si>
  <si>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</si>
  <si>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</si>
  <si>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</si>
  <si>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</si>
  <si>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</si>
  <si>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</si>
  <si>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</si>
  <si>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</si>
  <si>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</si>
  <si>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</si>
  <si>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</si>
  <si>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</si>
  <si>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</si>
  <si>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</si>
  <si>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</si>
  <si>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</si>
  <si>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</si>
  <si>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</si>
  <si>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</si>
  <si>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</si>
  <si>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</si>
  <si>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</si>
  <si>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</si>
  <si>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</si>
  <si>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</si>
  <si>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</si>
  <si>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</si>
  <si>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</si>
  <si>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</si>
  <si>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</si>
  <si>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</si>
  <si>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</si>
  <si>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</si>
  <si>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</si>
  <si>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</si>
  <si>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</si>
  <si>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</si>
  <si>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</si>
  <si>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</si>
  <si>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</si>
  <si>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</si>
  <si>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</si>
  <si>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</si>
  <si>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</si>
  <si>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</si>
  <si>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</si>
  <si>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</si>
  <si>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</si>
  <si>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</si>
  <si>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</si>
  <si>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</si>
  <si>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</si>
  <si>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</si>
  <si>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</si>
  <si>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</si>
  <si>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</si>
  <si>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</si>
  <si>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</si>
  <si>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</si>
  <si>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</si>
  <si>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</si>
  <si>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</si>
  <si>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</si>
  <si>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</si>
  <si>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</si>
  <si>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</si>
  <si>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</si>
  <si>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</si>
  <si>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</si>
  <si>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</si>
  <si>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</si>
  <si>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</si>
  <si>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</si>
  <si>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</si>
  <si>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</si>
  <si>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</si>
  <si>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</si>
  <si>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</si>
  <si>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</si>
  <si>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</si>
  <si>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</si>
  <si>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</si>
  <si>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</si>
  <si>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</si>
  <si>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</si>
  <si>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</si>
  <si>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</si>
  <si>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</si>
  <si>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</si>
  <si>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</si>
  <si>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</si>
  <si>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</si>
  <si>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</si>
  <si>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</si>
  <si>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</si>
  <si>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</si>
  <si>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</si>
  <si>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</si>
  <si>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</si>
  <si>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</si>
  <si>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</si>
  <si>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</si>
  <si>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</si>
  <si>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</si>
  <si>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</si>
  <si>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</si>
  <si>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</si>
  <si>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</si>
  <si>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</si>
  <si>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</si>
  <si>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</si>
  <si>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</si>
  <si>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</si>
  <si>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</si>
  <si>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</si>
  <si>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</si>
  <si>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</si>
  <si>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</si>
  <si>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</si>
  <si>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</si>
  <si>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</si>
  <si>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</si>
  <si>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</si>
  <si>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</si>
  <si>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</si>
  <si>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</si>
  <si>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</si>
  <si>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</si>
  <si>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</si>
  <si>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</si>
  <si>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</si>
  <si>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</si>
  <si>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</si>
  <si>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</si>
  <si>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</si>
  <si>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</si>
  <si>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</si>
  <si>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</si>
  <si>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</si>
  <si>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</si>
  <si>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</si>
  <si>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</si>
  <si>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</si>
  <si>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</si>
  <si>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</si>
  <si>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</si>
  <si>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</si>
  <si>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</si>
  <si>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</si>
  <si>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</si>
  <si>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</si>
  <si>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</si>
  <si>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</si>
  <si>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</si>
  <si>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</si>
  <si>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</si>
  <si>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</si>
  <si>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</si>
  <si>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</si>
  <si>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</si>
  <si>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</si>
  <si>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</si>
  <si>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</si>
  <si>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</si>
  <si>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</si>
  <si>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</si>
  <si>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</si>
  <si>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</si>
  <si>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</si>
  <si>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</si>
  <si>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</si>
  <si>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</si>
  <si>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</si>
  <si>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</si>
  <si>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</si>
  <si>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</si>
  <si>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</si>
  <si>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</si>
  <si>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</si>
  <si>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</si>
  <si>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</si>
  <si>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</si>
  <si>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</si>
  <si>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</si>
  <si>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</si>
  <si>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</si>
  <si>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</si>
  <si>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</si>
  <si>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</si>
  <si>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</si>
  <si>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</si>
  <si>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</si>
  <si>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</si>
  <si>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</si>
  <si>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</si>
  <si>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</si>
  <si>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</si>
  <si>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</si>
  <si>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</si>
  <si>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</si>
  <si>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</si>
  <si>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</si>
  <si>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</si>
  <si>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</si>
  <si>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</si>
  <si>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</si>
  <si>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</si>
  <si>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</si>
  <si>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</si>
  <si>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</si>
  <si>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</si>
  <si>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</si>
  <si>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</si>
  <si>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</si>
  <si>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</si>
  <si>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</si>
  <si>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</si>
  <si>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</si>
  <si>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</si>
  <si>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</si>
  <si>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</si>
  <si>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</si>
  <si>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</si>
  <si>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</si>
  <si>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</si>
  <si>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</si>
  <si>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</si>
  <si>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</si>
  <si>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</si>
  <si>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</si>
  <si>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</si>
  <si>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</si>
  <si>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</si>
  <si>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</si>
  <si>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</si>
  <si>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</si>
  <si>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</si>
  <si>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</si>
  <si>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</si>
  <si>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</si>
  <si>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</si>
  <si>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</si>
  <si>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</si>
  <si>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</si>
  <si>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</si>
  <si>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</si>
  <si>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</si>
  <si>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</si>
  <si>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</si>
  <si>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</si>
  <si>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</si>
  <si>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</si>
  <si>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</si>
  <si>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</si>
  <si>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</si>
  <si>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</si>
  <si>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</si>
  <si>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</si>
  <si>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</si>
  <si>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</si>
  <si>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</si>
  <si>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</si>
  <si>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</si>
  <si>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</si>
  <si>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</si>
  <si>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</si>
  <si>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</si>
  <si>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</si>
  <si>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</si>
  <si>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</si>
  <si>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</si>
  <si>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</si>
  <si>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</si>
  <si>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</si>
  <si>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</si>
  <si>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</si>
  <si>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</si>
  <si>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</si>
  <si>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</si>
  <si>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</si>
  <si>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</si>
  <si>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</si>
  <si>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</si>
  <si>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</si>
  <si>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</si>
  <si>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</si>
  <si>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</si>
  <si>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</si>
  <si>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</si>
  <si>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</si>
  <si>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</si>
  <si>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</si>
  <si>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</si>
  <si>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</si>
  <si>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</si>
  <si>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</si>
  <si>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</si>
  <si>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</si>
  <si>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</si>
  <si>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</si>
  <si>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</si>
  <si>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</si>
  <si>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</si>
  <si>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</si>
  <si>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</si>
  <si>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</si>
  <si>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</si>
  <si>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</si>
  <si>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</si>
  <si>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</si>
  <si>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</si>
  <si>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</si>
  <si>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</si>
  <si>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</si>
  <si>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</si>
  <si>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</si>
  <si>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</si>
  <si>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</si>
  <si>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</si>
  <si>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</si>
  <si>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</si>
  <si>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</si>
  <si>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</si>
  <si>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</si>
  <si>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</si>
  <si>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</si>
  <si>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</si>
  <si>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</si>
  <si>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</si>
  <si>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</si>
  <si>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</si>
  <si>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</si>
  <si>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</si>
  <si>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</si>
  <si>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</si>
  <si>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</si>
  <si>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</si>
  <si>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</si>
  <si>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</si>
  <si>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</si>
  <si>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</si>
  <si>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</si>
  <si>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</si>
  <si>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</si>
  <si>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</si>
  <si>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</si>
  <si>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</si>
  <si>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</si>
  <si>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</si>
  <si>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</si>
  <si>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</si>
  <si>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</si>
  <si>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</si>
  <si>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</si>
  <si>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</si>
  <si>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</si>
  <si>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</si>
  <si>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</si>
  <si>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</si>
  <si>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</si>
  <si>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</si>
  <si>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</si>
  <si>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</si>
  <si>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</si>
  <si>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</si>
  <si>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</si>
  <si>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</si>
  <si>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</si>
  <si>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</si>
  <si>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</si>
  <si>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</si>
  <si>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</si>
  <si>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</si>
  <si>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</si>
  <si>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</si>
  <si>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</si>
  <si>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</si>
  <si>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</si>
  <si>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</si>
  <si>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</si>
  <si>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</si>
  <si>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</si>
  <si>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</si>
  <si>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</si>
  <si>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</si>
  <si>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</si>
  <si>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</si>
  <si>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</si>
  <si>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</si>
  <si>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</si>
  <si>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</si>
  <si>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</si>
  <si>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</si>
  <si>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</si>
  <si>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</si>
  <si>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</si>
  <si>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</si>
  <si>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</si>
  <si>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</si>
  <si>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</si>
  <si>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</si>
  <si>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</si>
  <si>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</si>
  <si>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</si>
  <si>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</si>
  <si>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</si>
  <si>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</si>
  <si>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</si>
  <si>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</si>
  <si>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</si>
  <si>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</si>
  <si>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</si>
  <si>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</si>
  <si>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</si>
  <si>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</si>
  <si>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</si>
  <si>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</si>
  <si>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</si>
  <si>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</si>
  <si>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</si>
  <si>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</si>
  <si>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</si>
  <si>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</si>
  <si>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</si>
  <si>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</si>
  <si>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</si>
  <si>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</si>
  <si>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</si>
  <si>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</si>
  <si>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</si>
  <si>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</si>
  <si>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</si>
  <si>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</si>
  <si>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</si>
  <si>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</si>
  <si>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</si>
  <si>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</si>
  <si>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</si>
  <si>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</si>
  <si>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</si>
  <si>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</si>
  <si>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</si>
  <si>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</si>
  <si>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</si>
  <si>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</si>
  <si>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</si>
  <si>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</si>
  <si>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</si>
  <si>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</si>
  <si>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</si>
  <si>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</si>
  <si>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</si>
  <si>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</si>
  <si>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</si>
  <si>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</si>
  <si>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</si>
  <si>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</si>
  <si>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</si>
  <si>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</si>
  <si>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</si>
  <si>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</si>
  <si>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</si>
  <si>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</si>
  <si>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</si>
  <si>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</si>
  <si>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</si>
  <si>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</si>
  <si>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</si>
  <si>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</si>
  <si>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</si>
  <si>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</si>
  <si>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</si>
  <si>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</si>
  <si>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</si>
  <si>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</si>
  <si>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</si>
  <si>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</si>
  <si>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</si>
  <si>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</si>
  <si>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</si>
  <si>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</si>
  <si>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</si>
  <si>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</si>
  <si>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</si>
  <si>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</si>
  <si>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</si>
  <si>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</si>
  <si>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</si>
  <si>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</si>
  <si>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</si>
  <si>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</si>
  <si>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</si>
  <si>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</si>
  <si>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</si>
  <si>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</si>
  <si>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</si>
  <si>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</si>
  <si>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</si>
  <si>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</si>
  <si>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</si>
  <si>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</si>
  <si>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</si>
  <si>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</si>
  <si>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</si>
  <si>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</si>
  <si>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</si>
  <si>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</si>
  <si>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</si>
  <si>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</si>
  <si>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</si>
  <si>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</si>
  <si>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</si>
  <si>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</si>
  <si>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</si>
  <si>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</si>
  <si>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</si>
  <si>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</si>
  <si>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</si>
  <si>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</si>
  <si>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</si>
  <si>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</si>
  <si>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</si>
  <si>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</si>
  <si>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</si>
  <si>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</si>
  <si>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</si>
  <si>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</si>
  <si>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</si>
  <si>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</si>
  <si>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</si>
  <si>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</si>
  <si>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</si>
  <si>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</si>
  <si>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</si>
  <si>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</si>
  <si>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</si>
  <si>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</si>
  <si>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</si>
  <si>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</si>
  <si>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</si>
  <si>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</si>
  <si>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</si>
  <si>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</si>
  <si>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</si>
  <si>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</si>
  <si>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</si>
  <si>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</si>
  <si>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</si>
  <si>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</si>
  <si>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</si>
  <si>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</si>
  <si>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</si>
  <si>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</si>
  <si>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</si>
  <si>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</si>
  <si>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</si>
  <si>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</si>
  <si>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</si>
  <si>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</si>
  <si>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</si>
  <si>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</si>
  <si>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</si>
  <si>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</si>
  <si>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</si>
  <si>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</si>
  <si>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</si>
  <si>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</si>
  <si>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</si>
  <si>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</si>
  <si>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</si>
  <si>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</si>
  <si>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</si>
  <si>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</si>
  <si>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</si>
  <si>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</si>
  <si>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</si>
  <si>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</si>
  <si>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</si>
  <si>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</si>
  <si>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</si>
  <si>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</si>
  <si>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</si>
  <si>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</si>
  <si>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</si>
  <si>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</si>
  <si>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</si>
  <si>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</si>
  <si>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</si>
  <si>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</si>
  <si>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</si>
  <si>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</si>
  <si>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</si>
  <si>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</si>
  <si>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</si>
  <si>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</si>
  <si>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</si>
  <si>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</si>
  <si>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</si>
  <si>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</si>
  <si>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</si>
  <si>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</si>
  <si>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</si>
  <si>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</si>
  <si>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</si>
  <si>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</si>
  <si>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</si>
  <si>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</si>
  <si>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</si>
  <si>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</si>
  <si>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</si>
  <si>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</si>
  <si>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</si>
  <si>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</si>
  <si>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</si>
  <si>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</si>
  <si>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</si>
  <si>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</si>
  <si>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</si>
  <si>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</si>
  <si>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</si>
  <si>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</si>
  <si>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</si>
  <si>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</si>
  <si>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</si>
  <si>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</si>
  <si>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</si>
  <si>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</si>
  <si>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</si>
  <si>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</si>
  <si>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</si>
  <si>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</si>
  <si>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</si>
  <si>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</si>
  <si>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</si>
  <si>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</si>
  <si>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</si>
  <si>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</si>
  <si>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</si>
  <si>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</si>
  <si>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</si>
  <si>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</si>
  <si>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</si>
  <si>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</si>
  <si>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</si>
  <si>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</si>
  <si>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</si>
  <si>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</si>
  <si>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</si>
  <si>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</si>
  <si>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</si>
  <si>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</si>
  <si>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</si>
  <si>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</si>
  <si>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</si>
  <si>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</si>
  <si>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</si>
  <si>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</si>
  <si>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</si>
  <si>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</si>
  <si>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</si>
  <si>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</si>
  <si>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</si>
  <si>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</si>
  <si>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</si>
  <si>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</si>
  <si>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</si>
  <si>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</si>
  <si>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</si>
  <si>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</si>
  <si>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</si>
  <si>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</si>
  <si>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</si>
  <si>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</si>
  <si>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</si>
  <si>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</si>
  <si>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</si>
  <si>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</si>
  <si>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</si>
  <si>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</si>
  <si>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</si>
  <si>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</si>
  <si>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</si>
  <si>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</si>
  <si>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</si>
  <si>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</si>
  <si>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</si>
  <si>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</si>
  <si>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</si>
  <si>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</si>
  <si>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</si>
  <si>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</si>
  <si>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</si>
  <si>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</si>
  <si>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</si>
  <si>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</si>
  <si>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</si>
  <si>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</si>
  <si>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</si>
  <si>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</si>
  <si>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</si>
  <si>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</si>
  <si>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</si>
  <si>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</si>
  <si>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</si>
  <si>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</si>
  <si>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</si>
  <si>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</si>
  <si>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</si>
  <si>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</si>
  <si>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</si>
  <si>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</si>
  <si>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</si>
  <si>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</si>
  <si>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</si>
  <si>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</si>
  <si>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</si>
  <si>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</si>
  <si>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</si>
  <si>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</si>
  <si>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</si>
  <si>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</si>
  <si>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</si>
  <si>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</si>
  <si>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</si>
  <si>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</si>
  <si>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</si>
  <si>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</si>
  <si>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</si>
  <si>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</si>
  <si>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</si>
  <si>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</si>
  <si>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</si>
  <si>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</si>
  <si>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</si>
  <si>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</si>
  <si>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</si>
  <si>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</si>
  <si>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</si>
  <si>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</si>
  <si>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</si>
  <si>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</si>
  <si>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</si>
  <si>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</si>
  <si>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</si>
  <si>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</si>
  <si>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</si>
  <si>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</si>
  <si>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</si>
  <si>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</si>
  <si>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</si>
  <si>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</si>
  <si>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</si>
  <si>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</si>
  <si>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</si>
  <si>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</si>
  <si>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</si>
  <si>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</si>
  <si>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</si>
  <si>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</si>
  <si>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</si>
  <si>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</si>
  <si>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</si>
  <si>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</si>
  <si>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</si>
  <si>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</si>
  <si>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</si>
  <si>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</si>
  <si>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</si>
  <si>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</si>
  <si>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</si>
  <si>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</si>
  <si>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</si>
  <si>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</si>
  <si>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</si>
  <si>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</si>
  <si>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</si>
  <si>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</si>
  <si>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</si>
  <si>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</si>
  <si>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</si>
  <si>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</si>
  <si>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</si>
  <si>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</si>
  <si>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</si>
  <si>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</si>
  <si>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</si>
  <si>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</si>
  <si>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</si>
  <si>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</si>
  <si>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</si>
  <si>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</si>
  <si>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</si>
  <si>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</si>
  <si>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</si>
  <si>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</si>
  <si>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</si>
  <si>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</si>
  <si>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</si>
  <si>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</si>
  <si>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</si>
  <si>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</si>
  <si>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</si>
  <si>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</si>
  <si>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</si>
  <si>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</si>
  <si>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</si>
  <si>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</si>
  <si>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</si>
  <si>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</si>
  <si>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</si>
  <si>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</si>
  <si>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</si>
  <si>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</si>
  <si>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</si>
  <si>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</si>
  <si>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</si>
  <si>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</si>
  <si>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</si>
  <si>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</si>
  <si>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</si>
  <si>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</si>
  <si>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</si>
  <si>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</si>
  <si>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</si>
  <si>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</si>
  <si>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</si>
  <si>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</si>
  <si>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</si>
  <si>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</si>
  <si>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</si>
  <si>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</si>
  <si>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</si>
  <si>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</si>
  <si>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</si>
  <si>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</si>
  <si>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</si>
  <si>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</si>
  <si>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</si>
  <si>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</si>
  <si>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</si>
  <si>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</si>
  <si>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</si>
  <si>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</si>
  <si>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</si>
  <si>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</si>
  <si>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</si>
  <si>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</si>
  <si>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</si>
  <si>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</si>
  <si>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</si>
  <si>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</si>
  <si>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</si>
  <si>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</si>
  <si>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</si>
  <si>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</si>
  <si>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</si>
  <si>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</si>
  <si>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</si>
  <si>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</si>
  <si>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</si>
  <si>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</si>
  <si>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</si>
  <si>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</si>
  <si>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</si>
  <si>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</si>
  <si>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</si>
  <si>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</si>
  <si>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</si>
  <si>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</si>
  <si>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</si>
  <si>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</si>
  <si>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</si>
  <si>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</si>
  <si>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</si>
  <si>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</si>
  <si>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</si>
  <si>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</si>
  <si>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</si>
  <si>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</si>
  <si>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</si>
  <si>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</si>
  <si>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</si>
  <si>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</si>
  <si>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</si>
  <si>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</si>
  <si>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</si>
  <si>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</si>
  <si>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</si>
  <si>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</si>
  <si>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</si>
  <si>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</si>
  <si>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</si>
  <si>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</si>
  <si>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</si>
  <si>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</si>
  <si>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</si>
  <si>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</si>
  <si>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</si>
  <si>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</si>
  <si>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</si>
  <si>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</si>
  <si>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</si>
  <si>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</si>
  <si>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</si>
  <si>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</si>
  <si>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</si>
  <si>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</si>
  <si>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</si>
  <si>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</si>
  <si>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</si>
  <si>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</si>
  <si>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</si>
  <si>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</si>
  <si>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</si>
  <si>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</si>
  <si>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</si>
  <si>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</si>
  <si>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</si>
  <si>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</si>
  <si>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</si>
  <si>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</si>
  <si>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</si>
  <si>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</si>
  <si>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</si>
  <si>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</si>
  <si>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</si>
  <si>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</si>
  <si>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</si>
  <si>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</si>
  <si>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</si>
  <si>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</si>
  <si>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</si>
  <si>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</si>
  <si>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</si>
  <si>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</si>
  <si>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</si>
  <si>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</si>
  <si>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</si>
  <si>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</si>
  <si>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</si>
  <si>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</si>
  <si>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</si>
  <si>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</si>
  <si>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</si>
  <si>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</si>
  <si>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</si>
  <si>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</si>
  <si>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</si>
  <si>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</si>
  <si>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</si>
  <si>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</si>
  <si>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</si>
  <si>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</si>
  <si>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</si>
  <si>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</si>
  <si>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</si>
  <si>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</si>
  <si>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</si>
  <si>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</si>
  <si>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</si>
  <si>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</si>
  <si>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</si>
  <si>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</si>
  <si>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</si>
  <si>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</si>
  <si>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</si>
  <si>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</si>
  <si>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</si>
  <si>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</si>
  <si>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</si>
  <si>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</si>
  <si>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</si>
  <si>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</si>
  <si>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</si>
  <si>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</si>
  <si>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</si>
  <si>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</si>
  <si>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</si>
  <si>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</si>
  <si>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</si>
  <si>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</si>
  <si>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</si>
  <si>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</si>
  <si>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</si>
  <si>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</si>
  <si>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</si>
  <si>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</si>
  <si>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</si>
  <si>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</si>
  <si>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</si>
  <si>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</si>
  <si>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</si>
  <si>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</si>
  <si>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</si>
  <si>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</si>
  <si>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</si>
  <si>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</si>
  <si>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</si>
  <si>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</si>
  <si>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</si>
  <si>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</si>
  <si>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</si>
  <si>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</si>
  <si>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</si>
  <si>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</si>
  <si>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</si>
  <si>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</si>
  <si>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</si>
  <si>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</si>
  <si>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</si>
  <si>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</si>
  <si>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</si>
  <si>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</si>
  <si>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</si>
  <si>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</si>
  <si>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</si>
  <si>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</si>
  <si>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</si>
  <si>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</si>
  <si>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</si>
  <si>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</si>
  <si>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</si>
  <si>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</si>
  <si>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</si>
  <si>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</si>
  <si>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</si>
  <si>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</si>
  <si>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</si>
  <si>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</si>
  <si>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</si>
  <si>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</si>
  <si>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</si>
  <si>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</si>
  <si>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</si>
  <si>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</si>
  <si>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</si>
  <si>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</si>
  <si>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</si>
  <si>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</si>
  <si>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</si>
  <si>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</si>
  <si>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</si>
  <si>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</si>
  <si>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</si>
  <si>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</si>
  <si>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</si>
  <si>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</si>
  <si>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</si>
  <si>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</si>
  <si>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</si>
  <si>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</si>
  <si>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</si>
  <si>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</si>
  <si>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</si>
  <si>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</si>
  <si>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</si>
  <si>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</si>
  <si>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</si>
  <si>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</si>
  <si>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</si>
  <si>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</si>
  <si>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</si>
  <si>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</si>
  <si>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</si>
  <si>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</si>
  <si>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</si>
  <si>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</si>
  <si>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</si>
  <si>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</si>
  <si>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</si>
  <si>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</si>
  <si>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</si>
  <si>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</si>
  <si>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</si>
  <si>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</si>
  <si>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</si>
  <si>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</si>
  <si>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</si>
  <si>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</si>
  <si>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</si>
  <si>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</si>
  <si>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</si>
  <si>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</si>
  <si>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</si>
  <si>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</si>
  <si>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</si>
  <si>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</si>
  <si>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</si>
  <si>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</si>
  <si>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</si>
  <si>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</si>
  <si>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</si>
  <si>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</si>
  <si>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</si>
  <si>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</si>
  <si>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</si>
  <si>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</si>
  <si>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</si>
  <si>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</si>
  <si>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</si>
  <si>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</si>
  <si>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</si>
  <si>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</si>
  <si>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</si>
  <si>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</si>
  <si>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</si>
  <si>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</si>
  <si>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</si>
  <si>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</si>
  <si>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</si>
  <si>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</si>
  <si>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</si>
  <si>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</si>
  <si>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</si>
  <si>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</si>
  <si>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</si>
  <si>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</si>
  <si>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</si>
  <si>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</si>
  <si>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</si>
  <si>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</si>
  <si>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</si>
  <si>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</si>
  <si>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</si>
  <si>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</si>
  <si>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</si>
  <si>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</si>
  <si>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</si>
  <si>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</si>
  <si>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</si>
  <si>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</si>
  <si>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</si>
  <si>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</si>
  <si>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</si>
  <si>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</si>
  <si>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</si>
  <si>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</si>
  <si>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</si>
  <si>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</si>
  <si>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</si>
  <si>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</si>
  <si>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</si>
  <si>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</si>
  <si>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</si>
  <si>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</si>
  <si>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</si>
  <si>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</si>
  <si>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</si>
  <si>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</si>
  <si>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</si>
  <si>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</si>
  <si>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</si>
  <si>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</si>
  <si>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</si>
  <si>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</si>
  <si>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</si>
  <si>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</si>
  <si>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</si>
  <si>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</si>
  <si>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</si>
  <si>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</si>
  <si>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</si>
  <si>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</si>
  <si>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</si>
  <si>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</si>
  <si>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</si>
  <si>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</si>
  <si>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</si>
  <si>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</si>
  <si>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</si>
  <si>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</si>
  <si>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</si>
  <si>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</si>
  <si>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</si>
  <si>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</si>
  <si>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</si>
  <si>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</si>
  <si>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</si>
  <si>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</si>
  <si>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</si>
  <si>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</si>
  <si>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</si>
  <si>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</si>
  <si>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</si>
  <si>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</si>
  <si>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</si>
  <si>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</si>
  <si>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</si>
  <si>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</si>
  <si>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</si>
  <si>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</si>
  <si>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</si>
  <si>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</si>
  <si>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</si>
  <si>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</si>
  <si>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</si>
  <si>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</si>
  <si>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</si>
  <si>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</si>
  <si>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</si>
  <si>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</si>
  <si>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</si>
  <si>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</si>
  <si>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</si>
  <si>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</si>
  <si>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</si>
  <si>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</si>
  <si>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</si>
  <si>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</si>
  <si>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</si>
  <si>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</si>
  <si>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</si>
  <si>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</si>
  <si>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</si>
  <si>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</si>
  <si>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</si>
  <si>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</si>
  <si>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</si>
  <si>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</si>
  <si>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</si>
  <si>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</si>
  <si>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</si>
  <si>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</si>
  <si>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</si>
  <si>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</si>
  <si>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</si>
  <si>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</si>
  <si>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</si>
  <si>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</si>
  <si>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</si>
  <si>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</si>
  <si>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</si>
  <si>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</si>
  <si>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</si>
  <si>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</si>
  <si>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</si>
  <si>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</si>
  <si>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</si>
  <si>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</si>
  <si>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</si>
  <si>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</si>
  <si>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</si>
  <si>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</si>
  <si>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</si>
  <si>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</si>
  <si>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</si>
  <si>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</si>
  <si>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</si>
  <si>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</si>
  <si>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</si>
  <si>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</si>
  <si>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</si>
  <si>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</si>
  <si>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</si>
  <si>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</si>
  <si>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</si>
  <si>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</si>
  <si>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</si>
  <si>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</si>
  <si>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</si>
  <si>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</si>
  <si>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</si>
  <si>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</si>
  <si>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</si>
  <si>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</si>
  <si>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</si>
  <si>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</si>
  <si>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</si>
  <si>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</si>
  <si>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</si>
  <si>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</si>
  <si>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</si>
  <si>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</si>
  <si>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</si>
  <si>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</si>
  <si>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</si>
  <si>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</si>
  <si>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</si>
  <si>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</si>
  <si>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</si>
  <si>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</si>
  <si>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</si>
  <si>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</si>
  <si>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</si>
  <si>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</si>
  <si>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</si>
  <si>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</si>
  <si>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</si>
  <si>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</si>
  <si>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</si>
  <si>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</si>
  <si>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</si>
  <si>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</si>
  <si>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</si>
  <si>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</si>
  <si>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</si>
  <si>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</si>
  <si>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</si>
  <si>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</si>
  <si>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</si>
  <si>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</si>
  <si>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</si>
  <si>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</si>
  <si>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</si>
  <si>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</si>
  <si>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</si>
  <si>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</si>
  <si>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</si>
  <si>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</si>
  <si>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</si>
  <si>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</si>
  <si>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</si>
  <si>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</si>
  <si>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</si>
  <si>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</si>
  <si>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</si>
  <si>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</si>
  <si>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</si>
  <si>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</si>
  <si>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</si>
  <si>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</si>
  <si>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</si>
  <si>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</si>
  <si>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</si>
  <si>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</si>
  <si>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</si>
  <si>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</si>
  <si>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</si>
  <si>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</si>
  <si>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</si>
  <si>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</si>
  <si>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</si>
  <si>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</si>
  <si>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</si>
  <si>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</si>
  <si>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</si>
  <si>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</si>
  <si>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</si>
  <si>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</si>
  <si>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</si>
  <si>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</si>
  <si>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</si>
  <si>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</si>
  <si>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</si>
  <si>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</si>
  <si>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</si>
  <si>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</si>
  <si>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</si>
  <si>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</si>
  <si>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</si>
  <si>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</si>
  <si>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</si>
  <si>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</si>
  <si>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</si>
  <si>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</si>
  <si>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</si>
  <si>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</si>
  <si>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</si>
  <si>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</si>
  <si>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</si>
  <si>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</si>
  <si>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</si>
  <si>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</si>
  <si>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</si>
  <si>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</si>
  <si>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</si>
  <si>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</si>
  <si>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</si>
  <si>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</si>
  <si>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</si>
  <si>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</si>
  <si>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</si>
  <si>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</si>
  <si>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</si>
  <si>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</si>
  <si>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</si>
  <si>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</si>
  <si>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</si>
  <si>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</si>
  <si>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</si>
  <si>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</si>
  <si>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</si>
  <si>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</si>
  <si>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</si>
  <si>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</si>
  <si>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</si>
  <si>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</si>
  <si>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</si>
  <si>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</si>
  <si>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</si>
  <si>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</si>
  <si>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</si>
  <si>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</si>
  <si>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</si>
  <si>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</si>
  <si>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</si>
  <si>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</si>
  <si>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</si>
  <si>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</si>
  <si>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</si>
  <si>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</si>
  <si>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</si>
  <si>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</si>
  <si>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</si>
  <si>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</si>
  <si>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</si>
  <si>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</si>
  <si>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</si>
  <si>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</si>
  <si>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</si>
  <si>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</si>
  <si>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</si>
  <si>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</si>
  <si>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</si>
  <si>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</si>
  <si>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</si>
  <si>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</si>
  <si>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</si>
  <si>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</si>
  <si>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</si>
  <si>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</si>
  <si>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</si>
  <si>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</si>
  <si>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</si>
  <si>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</si>
  <si>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</si>
  <si>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</si>
  <si>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</si>
  <si>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</si>
  <si>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</si>
  <si>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</si>
  <si>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</si>
  <si>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</si>
  <si>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</si>
  <si>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</si>
  <si>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</si>
  <si>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</si>
  <si>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</si>
  <si>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</si>
  <si>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</si>
  <si>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</si>
  <si>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</si>
  <si>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</si>
  <si>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</si>
  <si>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</si>
  <si>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</si>
  <si>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</si>
  <si>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</si>
  <si>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</si>
  <si>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</si>
  <si>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</si>
  <si>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</si>
  <si>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</si>
  <si>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</si>
  <si>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</si>
  <si>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</si>
  <si>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</si>
  <si>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</si>
  <si>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</si>
  <si>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</si>
  <si>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</si>
  <si>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</si>
  <si>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</si>
  <si>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</si>
  <si>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</si>
  <si>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</si>
  <si>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</si>
  <si>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</si>
  <si>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</si>
  <si>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</si>
  <si>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</si>
  <si>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</si>
  <si>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</si>
  <si>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</si>
  <si>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</si>
  <si>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</si>
  <si>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</si>
  <si>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</si>
  <si>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</si>
  <si>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</si>
  <si>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</si>
  <si>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</si>
  <si>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</si>
  <si>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</si>
  <si>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</si>
  <si>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</si>
  <si>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</si>
  <si>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</si>
  <si>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</si>
  <si>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</si>
  <si>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</si>
  <si>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</si>
  <si>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</si>
  <si>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</si>
  <si>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</si>
  <si>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</si>
  <si>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</si>
  <si>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</si>
  <si>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</si>
  <si>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</si>
  <si>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</si>
  <si>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</si>
  <si>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</si>
  <si>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</si>
  <si>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</si>
  <si>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</si>
  <si>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</si>
  <si>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</si>
  <si>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</si>
  <si>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</si>
  <si>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</si>
  <si>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</si>
  <si>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</si>
  <si>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</si>
  <si>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</si>
  <si>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</si>
  <si>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</si>
  <si>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</si>
  <si>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</si>
  <si>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</si>
  <si>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</si>
  <si>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</si>
  <si>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</si>
  <si>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</si>
  <si>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</si>
  <si>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</si>
  <si>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</si>
  <si>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</si>
  <si>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</si>
  <si>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</si>
  <si>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</si>
  <si>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</si>
  <si>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</si>
  <si>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</si>
  <si>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</si>
  <si>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</si>
  <si>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</si>
  <si>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</si>
  <si>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</si>
  <si>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</si>
  <si>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</si>
  <si>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</si>
  <si>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</si>
  <si>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</si>
  <si>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</si>
  <si>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</si>
  <si>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</si>
  <si>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</si>
  <si>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</si>
  <si>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</si>
  <si>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</si>
  <si>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</si>
  <si>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</si>
  <si>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</si>
  <si>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</si>
  <si>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</si>
  <si>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</si>
  <si>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</si>
  <si>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</si>
  <si>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</si>
  <si>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</si>
  <si>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</si>
  <si>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</si>
  <si>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</si>
  <si>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</si>
  <si>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</si>
  <si>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</si>
  <si>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</si>
  <si>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</si>
  <si>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</si>
  <si>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</si>
  <si>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</si>
  <si>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</si>
  <si>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</si>
  <si>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</si>
  <si>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</si>
  <si>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</si>
  <si>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</si>
  <si>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</si>
  <si>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</si>
  <si>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</si>
  <si>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</si>
  <si>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</si>
  <si>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</si>
  <si>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</si>
  <si>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</si>
  <si>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</si>
  <si>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</si>
  <si>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</si>
  <si>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</si>
  <si>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</si>
  <si>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</si>
  <si>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</si>
  <si>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</si>
  <si>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</si>
  <si>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</si>
  <si>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</si>
  <si>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</si>
  <si>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</si>
  <si>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</si>
  <si>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</si>
  <si>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</si>
  <si>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</si>
  <si>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</si>
  <si>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</si>
  <si>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</si>
  <si>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</si>
  <si>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</si>
  <si>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</si>
  <si>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</si>
  <si>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</si>
  <si>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</si>
  <si>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</si>
  <si>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</si>
  <si>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</si>
  <si>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</si>
  <si>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</si>
  <si>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</si>
  <si>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</si>
  <si>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</si>
  <si>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</si>
  <si>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</si>
  <si>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</si>
  <si>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</si>
  <si>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</si>
  <si>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</si>
  <si>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</si>
  <si>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</si>
  <si>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</si>
  <si>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</si>
  <si>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</si>
  <si>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</si>
  <si>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</si>
  <si>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</si>
  <si>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</si>
  <si>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</si>
  <si>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</si>
  <si>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</si>
  <si>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</si>
  <si>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</si>
  <si>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</si>
  <si>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</si>
  <si>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</si>
  <si>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</si>
  <si>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</si>
  <si>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</si>
  <si>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</si>
  <si>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</si>
  <si>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</si>
  <si>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</si>
  <si>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</si>
  <si>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</si>
  <si>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</si>
  <si>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</si>
  <si>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</si>
  <si>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</si>
  <si>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</si>
  <si>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</si>
  <si>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</si>
  <si>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</si>
  <si>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</si>
  <si>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</si>
  <si>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</si>
  <si>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</si>
  <si>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</si>
  <si>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</si>
  <si>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</si>
  <si>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</si>
  <si>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</si>
  <si>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</si>
  <si>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</si>
  <si>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</si>
  <si>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</si>
  <si>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</si>
  <si>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</si>
  <si>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</si>
  <si>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</si>
  <si>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</si>
  <si>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</si>
  <si>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</si>
  <si>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</si>
  <si>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</si>
  <si>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</si>
  <si>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</si>
  <si>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</si>
  <si>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</si>
  <si>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</si>
  <si>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</si>
  <si>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</si>
  <si>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</si>
  <si>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</si>
  <si>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</si>
  <si>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</si>
  <si>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</si>
  <si>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</si>
  <si>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</si>
  <si>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</si>
  <si>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</si>
  <si>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</si>
  <si>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</si>
  <si>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</si>
  <si>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</si>
  <si>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</si>
  <si>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</si>
  <si>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</si>
  <si>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</si>
  <si>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</si>
  <si>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</si>
  <si>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</si>
  <si>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</si>
  <si>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</si>
  <si>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</si>
  <si>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</si>
  <si>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</si>
  <si>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</si>
  <si>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</si>
  <si>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</si>
  <si>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</si>
  <si>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</si>
  <si>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</si>
  <si>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</si>
  <si>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</si>
  <si>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</si>
  <si>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</si>
  <si>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</si>
  <si>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</si>
  <si>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</si>
  <si>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</si>
  <si>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</si>
  <si>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</si>
  <si>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</si>
  <si>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</si>
  <si>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</si>
  <si>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</si>
  <si>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</si>
  <si>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</si>
  <si>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</si>
  <si>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</si>
  <si>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</si>
  <si>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</si>
  <si>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</si>
  <si>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</si>
  <si>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</si>
  <si>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</si>
  <si>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</si>
  <si>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</si>
  <si>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</si>
  <si>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</si>
  <si>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</si>
  <si>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</si>
  <si>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</si>
  <si>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</si>
  <si>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</si>
  <si>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</si>
  <si>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</si>
  <si>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</si>
  <si>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</si>
  <si>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</si>
  <si>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</si>
  <si>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</si>
  <si>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</si>
  <si>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</si>
  <si>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</si>
  <si>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</si>
  <si>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</si>
  <si>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</si>
  <si>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</si>
  <si>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</si>
  <si>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</si>
  <si>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</si>
  <si>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</si>
  <si>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</si>
  <si>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</si>
  <si>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</si>
  <si>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</si>
  <si>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</si>
  <si>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</si>
  <si>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</si>
  <si>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</si>
  <si>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</si>
  <si>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</si>
  <si>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</si>
  <si>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</si>
  <si>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</si>
  <si>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</si>
  <si>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</si>
  <si>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</si>
  <si>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</si>
  <si>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</si>
  <si>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</si>
  <si>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</si>
  <si>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</si>
  <si>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</si>
  <si>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</si>
  <si>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</si>
  <si>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</si>
  <si>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</si>
  <si>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</si>
  <si>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</si>
  <si>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</si>
  <si>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</si>
  <si>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</si>
  <si>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</si>
  <si>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</si>
  <si>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</si>
  <si>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</si>
  <si>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</si>
  <si>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</si>
  <si>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</si>
  <si>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</si>
  <si>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</si>
  <si>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</si>
  <si>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</si>
  <si>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</si>
  <si>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</si>
  <si>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</si>
  <si>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</si>
  <si>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</si>
  <si>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</si>
  <si>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</si>
  <si>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</si>
  <si>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</si>
  <si>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</si>
  <si>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</si>
  <si>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</si>
  <si>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</si>
  <si>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</si>
  <si>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</si>
  <si>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</si>
  <si>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</si>
  <si>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</si>
  <si>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</si>
  <si>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</si>
  <si>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</si>
  <si>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</si>
  <si>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</si>
  <si>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</si>
  <si>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</si>
  <si>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</si>
  <si>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</si>
  <si>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</si>
  <si>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</si>
  <si>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</si>
  <si>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</si>
  <si>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</si>
  <si>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</si>
  <si>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</si>
  <si>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</si>
  <si>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</si>
  <si>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</si>
  <si>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</si>
  <si>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</si>
  <si>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</si>
  <si>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</si>
  <si>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</si>
  <si>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</si>
  <si>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</si>
  <si>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</si>
  <si>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</si>
  <si>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</si>
  <si>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</si>
  <si>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</si>
  <si>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</si>
  <si>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</si>
  <si>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</si>
  <si>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</si>
  <si>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</si>
  <si>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</si>
  <si>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</si>
  <si>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</si>
  <si>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</si>
  <si>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</si>
  <si>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</si>
  <si>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</si>
  <si>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</si>
  <si>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</si>
  <si>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</si>
  <si>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</si>
  <si>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</si>
  <si>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</si>
  <si>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</si>
  <si>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</si>
  <si>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</si>
  <si>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</si>
  <si>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</si>
  <si>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</si>
  <si>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</si>
  <si>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</si>
  <si>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</si>
  <si>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</si>
  <si>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</si>
  <si>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</si>
  <si>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</si>
  <si>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</si>
  <si>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</si>
  <si>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</si>
  <si>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</si>
  <si>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</si>
  <si>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</si>
  <si>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</si>
  <si>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</si>
  <si>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</si>
  <si>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</si>
  <si>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</si>
  <si>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</si>
  <si>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</si>
  <si>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</si>
  <si>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</si>
  <si>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</si>
  <si>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</si>
  <si>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</si>
  <si>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</si>
  <si>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</si>
  <si>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</si>
  <si>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</si>
  <si>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</si>
  <si>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</si>
  <si>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</si>
  <si>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</si>
  <si>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</si>
  <si>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</si>
  <si>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</si>
  <si>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</si>
  <si>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</si>
  <si>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</si>
  <si>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</si>
  <si>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</si>
  <si>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</si>
  <si>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</si>
  <si>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</si>
  <si>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</si>
  <si>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</si>
  <si>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</si>
  <si>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</si>
  <si>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</si>
  <si>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</si>
  <si>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</si>
  <si>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</si>
  <si>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</si>
  <si>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</si>
  <si>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</si>
  <si>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</si>
  <si>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</si>
  <si>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</si>
  <si>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</si>
  <si>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</si>
  <si>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</si>
  <si>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</si>
  <si>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</si>
  <si>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</si>
  <si>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</si>
  <si>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</si>
  <si>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</si>
  <si>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</si>
  <si>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</si>
  <si>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</si>
  <si>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</si>
  <si>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</si>
  <si>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</si>
  <si>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</si>
  <si>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</si>
  <si>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</si>
  <si>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</si>
  <si>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</si>
  <si>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</si>
  <si>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</si>
  <si>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</si>
  <si>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</si>
  <si>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</si>
  <si>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</si>
  <si>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</si>
  <si>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</si>
  <si>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</si>
  <si>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</si>
  <si>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</si>
  <si>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</si>
  <si>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</si>
  <si>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</si>
  <si>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</si>
  <si>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</si>
  <si>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</si>
  <si>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</si>
  <si>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</si>
  <si>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</si>
  <si>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</si>
  <si>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</si>
  <si>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</si>
  <si>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</si>
  <si>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</si>
  <si>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</si>
  <si>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</si>
  <si>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</si>
  <si>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</si>
  <si>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</si>
  <si>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</si>
  <si>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</si>
  <si>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</si>
  <si>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</si>
  <si>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</si>
  <si>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</si>
  <si>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</si>
  <si>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</si>
  <si>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</si>
  <si>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</si>
  <si>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</si>
  <si>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</si>
  <si>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</si>
  <si>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</si>
  <si>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</si>
  <si>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</si>
  <si>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</si>
  <si>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</si>
  <si>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</si>
  <si>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</si>
  <si>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</si>
  <si>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</si>
  <si>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</si>
  <si>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</si>
  <si>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</si>
  <si>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</si>
  <si>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</si>
  <si>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</si>
  <si>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</si>
  <si>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</si>
  <si>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</si>
  <si>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</si>
  <si>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</si>
  <si>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</si>
  <si>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</si>
  <si>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</si>
  <si>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</si>
  <si>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</si>
  <si>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</si>
  <si>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</si>
  <si>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</si>
  <si>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</si>
  <si>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</si>
  <si>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</si>
  <si>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</si>
  <si>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</si>
  <si>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</si>
  <si>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</si>
  <si>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</si>
  <si>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</si>
  <si>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</si>
  <si>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</si>
  <si>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</si>
  <si>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</si>
  <si>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</si>
  <si>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</si>
  <si>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</si>
  <si>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</si>
  <si>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</si>
  <si>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</si>
  <si>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</si>
  <si>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</si>
  <si>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</si>
  <si>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</si>
  <si>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</si>
  <si>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</si>
  <si>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</si>
  <si>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</si>
  <si>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</si>
  <si>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</si>
  <si>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</si>
  <si>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</si>
  <si>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</si>
  <si>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</si>
  <si>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</si>
  <si>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</si>
  <si>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</si>
  <si>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</si>
  <si>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</si>
  <si>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</si>
  <si>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</si>
  <si>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</si>
  <si>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</si>
  <si>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</si>
  <si>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</si>
  <si>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</si>
  <si>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</si>
  <si>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</si>
  <si>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</si>
  <si>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</si>
  <si>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</si>
  <si>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</si>
  <si>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</si>
  <si>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</si>
  <si>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</si>
  <si>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</si>
  <si>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</si>
  <si>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</si>
  <si>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</si>
  <si>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</si>
  <si>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</si>
  <si>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</si>
  <si>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</si>
  <si>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</si>
  <si>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</si>
  <si>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</si>
  <si>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</si>
  <si>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</si>
  <si>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</si>
  <si>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</si>
  <si>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</si>
  <si>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</si>
  <si>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</si>
  <si>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</si>
  <si>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</si>
  <si>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</si>
  <si>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</si>
  <si>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</si>
  <si>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</si>
  <si>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</si>
  <si>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</si>
  <si>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</si>
  <si>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</si>
  <si>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</si>
  <si>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</si>
  <si>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</si>
  <si>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</si>
  <si>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</si>
  <si>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</si>
  <si>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</si>
  <si>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</si>
  <si>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</si>
  <si>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</si>
  <si>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</si>
  <si>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</si>
  <si>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</si>
  <si>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</si>
  <si>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</si>
  <si>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</si>
  <si>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</si>
  <si>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</si>
  <si>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</si>
  <si>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</si>
  <si>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</si>
  <si>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</si>
  <si>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</si>
  <si>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</si>
  <si>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</si>
  <si>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</si>
  <si>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</si>
  <si>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</si>
  <si>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</si>
  <si>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</si>
  <si>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</si>
  <si>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</si>
  <si>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</si>
  <si>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</si>
  <si>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</si>
  <si>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</si>
  <si>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</si>
  <si>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</si>
  <si>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</si>
  <si>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</si>
  <si>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</si>
  <si>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</si>
  <si>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</si>
  <si>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</si>
  <si>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</si>
  <si>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</si>
  <si>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</si>
  <si>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</si>
  <si>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</si>
  <si>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</si>
  <si>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</si>
  <si>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</si>
  <si>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</si>
  <si>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</si>
  <si>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</si>
  <si>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</si>
  <si>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</si>
  <si>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</si>
  <si>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</si>
  <si>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</si>
  <si>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</si>
  <si>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</si>
  <si>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</si>
  <si>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</si>
  <si>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</si>
  <si>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</si>
  <si>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</si>
  <si>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</si>
  <si>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</si>
  <si>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</si>
  <si>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</si>
  <si>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</si>
  <si>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</si>
  <si>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</si>
  <si>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</si>
  <si>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</si>
  <si>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</si>
  <si>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</si>
  <si>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</si>
  <si>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</si>
  <si>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</si>
  <si>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</si>
  <si>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</si>
  <si>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</si>
  <si>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</si>
  <si>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</si>
  <si>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</si>
  <si>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</si>
  <si>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</si>
  <si>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</si>
  <si>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</si>
  <si>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</si>
  <si>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</si>
  <si>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</si>
  <si>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</si>
  <si>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</si>
  <si>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</si>
  <si>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</si>
  <si>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</si>
  <si>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</si>
  <si>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</si>
  <si>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</si>
  <si>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</si>
  <si>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</si>
  <si>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</si>
  <si>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</si>
  <si>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</si>
  <si>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</si>
  <si>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</si>
  <si>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</si>
  <si>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</si>
  <si>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</si>
  <si>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</si>
  <si>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</si>
  <si>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</si>
  <si>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</si>
  <si>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</si>
  <si>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</si>
  <si>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</si>
  <si>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</si>
  <si>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</si>
  <si>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</si>
  <si>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</si>
  <si>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</si>
  <si>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</si>
  <si>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</si>
  <si>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</si>
  <si>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</si>
  <si>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</si>
  <si>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</si>
  <si>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</si>
  <si>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</si>
  <si>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</si>
  <si>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</si>
  <si>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</si>
  <si>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</si>
  <si>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</si>
  <si>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</si>
  <si>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</si>
  <si>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</si>
  <si>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</si>
  <si>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</si>
  <si>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</si>
  <si>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</si>
  <si>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</si>
  <si>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</si>
  <si>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</si>
  <si>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</si>
  <si>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</si>
  <si>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</si>
  <si>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</si>
  <si>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</si>
  <si>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</si>
  <si>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</si>
  <si>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</si>
  <si>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</si>
  <si>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</si>
  <si>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</si>
  <si>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</si>
  <si>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</si>
  <si>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</si>
  <si>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</si>
  <si>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</si>
  <si>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</si>
  <si>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</si>
  <si>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</si>
  <si>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</si>
  <si>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</si>
  <si>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</si>
  <si>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</si>
  <si>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</si>
  <si>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</si>
  <si>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</si>
  <si>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</si>
  <si>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</si>
  <si>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</si>
  <si>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</si>
  <si>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</si>
  <si>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</si>
  <si>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</si>
  <si>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</si>
  <si>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</si>
  <si>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</si>
  <si>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</si>
  <si>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</si>
  <si>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</si>
  <si>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</si>
  <si>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</si>
  <si>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</si>
  <si>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</si>
  <si>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</si>
  <si>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</si>
  <si>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</si>
  <si>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</si>
  <si>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</si>
  <si>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</si>
  <si>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</si>
  <si>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</si>
  <si>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</si>
  <si>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</si>
  <si>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</si>
  <si>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</si>
  <si>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</si>
  <si>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</si>
  <si>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</si>
  <si>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</si>
  <si>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</si>
  <si>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</si>
  <si>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</si>
  <si>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</si>
  <si>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</si>
  <si>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</si>
  <si>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</si>
  <si>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</si>
  <si>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</si>
  <si>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</si>
  <si>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</si>
  <si>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</si>
  <si>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</si>
  <si>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</si>
  <si>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</si>
  <si>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</si>
  <si>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</si>
  <si>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</si>
  <si>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</si>
  <si>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</si>
  <si>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</si>
  <si>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</si>
  <si>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</si>
  <si>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</si>
  <si>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</si>
  <si>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</si>
  <si>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</si>
  <si>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</si>
  <si>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</si>
  <si>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</si>
  <si>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</si>
  <si>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</si>
  <si>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</si>
  <si>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</si>
  <si>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</si>
  <si>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</si>
  <si>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</si>
  <si>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</si>
  <si>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</si>
  <si>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</si>
  <si>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</si>
  <si>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</si>
  <si>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</si>
  <si>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</si>
  <si>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</si>
  <si>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</si>
  <si>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</si>
  <si>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</si>
  <si>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</si>
  <si>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</si>
  <si>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</si>
  <si>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</si>
  <si>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</si>
  <si>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</si>
  <si>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</si>
  <si>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</si>
  <si>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</si>
  <si>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</si>
  <si>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</si>
  <si>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</si>
  <si>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</si>
  <si>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</si>
  <si>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</si>
  <si>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</si>
  <si>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</si>
  <si>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</si>
  <si>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</si>
  <si>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</si>
  <si>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</si>
  <si>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</si>
  <si>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</si>
  <si>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</si>
  <si>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</si>
  <si>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</si>
  <si>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</si>
  <si>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</si>
  <si>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</si>
  <si>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</si>
  <si>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</si>
  <si>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</si>
  <si>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</si>
  <si>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</si>
  <si>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</si>
  <si>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</si>
  <si>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</si>
  <si>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</si>
  <si>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</si>
  <si>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</si>
  <si>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</si>
  <si>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</si>
  <si>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</si>
  <si>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</si>
  <si>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</si>
  <si>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</si>
  <si>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</si>
  <si>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</si>
  <si>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</si>
  <si>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</si>
  <si>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</si>
  <si>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</si>
  <si>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</si>
  <si>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</si>
  <si>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</si>
  <si>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</si>
  <si>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</si>
  <si>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</si>
  <si>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</si>
  <si>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</si>
  <si>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</si>
  <si>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</si>
  <si>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</si>
  <si>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</si>
  <si>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</si>
  <si>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</si>
  <si>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</si>
  <si>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</si>
  <si>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</si>
  <si>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</si>
  <si>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</si>
  <si>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</si>
  <si>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</si>
  <si>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</si>
  <si>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</si>
  <si>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</si>
  <si>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</si>
  <si>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</si>
  <si>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</si>
  <si>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</si>
  <si>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</si>
  <si>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</si>
  <si>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</si>
  <si>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</si>
  <si>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</si>
  <si>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</si>
  <si>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</si>
  <si>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</si>
  <si>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</si>
  <si>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</si>
  <si>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</si>
  <si>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</si>
  <si>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</si>
  <si>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</si>
  <si>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</si>
  <si>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</si>
  <si>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</si>
  <si>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</si>
  <si>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</si>
  <si>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</si>
  <si>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</si>
  <si>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</si>
  <si>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</si>
  <si>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</si>
  <si>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</si>
  <si>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</si>
  <si>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</si>
  <si>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</si>
  <si>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</si>
  <si>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</si>
  <si>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</si>
  <si>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</si>
  <si>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</si>
  <si>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</si>
  <si>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</si>
  <si>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</si>
  <si>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</si>
  <si>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</si>
  <si>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</si>
  <si>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</si>
  <si>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</si>
  <si>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</si>
  <si>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</si>
  <si>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</si>
  <si>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</si>
  <si>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</si>
  <si>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</si>
  <si>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</si>
  <si>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</si>
  <si>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</si>
  <si>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</si>
  <si>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</si>
  <si>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</si>
  <si>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</si>
  <si>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</si>
  <si>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</si>
  <si>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</si>
  <si>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</si>
  <si>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</si>
  <si>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</si>
  <si>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</si>
  <si>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</si>
  <si>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</si>
  <si>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</si>
  <si>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</si>
  <si>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</si>
  <si>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</si>
  <si>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</si>
  <si>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</si>
  <si>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</si>
  <si>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</si>
  <si>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</si>
  <si>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</si>
  <si>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</si>
  <si>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</si>
  <si>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</si>
  <si>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</si>
  <si>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</si>
  <si>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</si>
  <si>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</si>
  <si>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</si>
  <si>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</si>
  <si>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</si>
  <si>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</si>
  <si>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</si>
  <si>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</si>
  <si>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</si>
  <si>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</si>
  <si>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</si>
  <si>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</si>
  <si>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</si>
  <si>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</si>
  <si>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</si>
  <si>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</si>
  <si>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</si>
  <si>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</si>
  <si>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</si>
  <si>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</si>
  <si>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</si>
  <si>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</si>
  <si>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</si>
  <si>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</si>
  <si>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</si>
  <si>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</si>
  <si>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</si>
  <si>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</si>
  <si>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</si>
  <si>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</si>
  <si>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</si>
  <si>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</si>
  <si>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</si>
  <si>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</si>
  <si>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</si>
  <si>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</si>
  <si>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</si>
  <si>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</si>
  <si>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</si>
  <si>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</si>
  <si>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</si>
  <si>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</si>
  <si>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</si>
  <si>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</si>
  <si>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</si>
  <si>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</si>
  <si>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</si>
  <si>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</si>
  <si>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</si>
  <si>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</si>
  <si>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</si>
  <si>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</si>
  <si>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</si>
  <si>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</si>
  <si>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</si>
  <si>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</si>
  <si>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</si>
  <si>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</si>
  <si>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</si>
  <si>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</si>
  <si>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</si>
  <si>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</si>
  <si>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</si>
  <si>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</si>
  <si>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</si>
  <si>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</si>
  <si>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</si>
  <si>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</si>
  <si>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</si>
  <si>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</si>
  <si>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</si>
  <si>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</si>
  <si>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</si>
  <si>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</si>
  <si>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</si>
  <si>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</si>
  <si>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</si>
  <si>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</si>
  <si>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</si>
  <si>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</si>
  <si>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</si>
  <si>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</si>
  <si>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</si>
  <si>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</si>
  <si>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</si>
  <si>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</si>
  <si>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</si>
  <si>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</si>
  <si>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</si>
  <si>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</si>
  <si>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</si>
  <si>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</si>
  <si>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</si>
  <si>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</si>
  <si>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</si>
  <si>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</si>
  <si>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</si>
  <si>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</si>
  <si>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</si>
  <si>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</si>
  <si>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</si>
  <si>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</si>
  <si>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</si>
  <si>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</si>
  <si>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</si>
  <si>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</si>
  <si>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</si>
  <si>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</si>
  <si>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</si>
  <si>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</si>
  <si>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</si>
  <si>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</si>
  <si>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</si>
  <si>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</si>
  <si>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</si>
  <si>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</si>
  <si>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</si>
  <si>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</si>
  <si>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</si>
  <si>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</si>
  <si>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</si>
  <si>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</si>
  <si>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</si>
  <si>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</si>
  <si>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</si>
  <si>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</si>
  <si>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</si>
  <si>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</si>
  <si>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</si>
  <si>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</si>
  <si>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</si>
  <si>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</si>
  <si>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</si>
  <si>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</si>
  <si>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</si>
  <si>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</si>
  <si>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</si>
  <si>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</si>
  <si>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</si>
  <si>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</si>
  <si>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</si>
  <si>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</si>
  <si>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</si>
  <si>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</si>
  <si>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</si>
  <si>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</si>
  <si>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</si>
  <si>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</si>
  <si>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</si>
  <si>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</si>
  <si>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</si>
  <si>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</si>
  <si>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</si>
  <si>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</si>
  <si>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</si>
  <si>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</si>
  <si>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</si>
  <si>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</si>
  <si>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</si>
  <si>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</si>
  <si>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</si>
  <si>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</si>
  <si>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</si>
  <si>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</si>
  <si>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</si>
  <si>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</si>
  <si>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</si>
  <si>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</si>
  <si>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</si>
  <si>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</si>
  <si>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</si>
  <si>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</si>
  <si>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</si>
  <si>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</si>
  <si>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</si>
  <si>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</si>
  <si>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</si>
  <si>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</si>
  <si>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</si>
  <si>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</si>
  <si>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</si>
  <si>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</si>
  <si>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</si>
  <si>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</si>
  <si>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</si>
  <si>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</si>
  <si>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</si>
  <si>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</si>
  <si>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</si>
  <si>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</si>
  <si>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</si>
  <si>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</si>
  <si>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</si>
  <si>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</si>
  <si>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</si>
  <si>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</si>
  <si>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</si>
  <si>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</si>
  <si>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</si>
  <si>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</si>
  <si>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</si>
  <si>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</si>
  <si>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</si>
  <si>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</si>
  <si>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</si>
  <si>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</si>
  <si>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</si>
  <si>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</si>
  <si>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</si>
  <si>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</si>
  <si>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</si>
  <si>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</si>
  <si>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</si>
  <si>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</si>
  <si>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</si>
  <si>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</si>
  <si>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</si>
  <si>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</si>
  <si>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</si>
  <si>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</si>
  <si>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</si>
  <si>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</si>
  <si>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</si>
  <si>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</si>
  <si>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</si>
  <si>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</si>
  <si>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</si>
  <si>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</si>
  <si>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</si>
  <si>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</si>
  <si>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</si>
  <si>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</si>
  <si>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</si>
  <si>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</si>
  <si>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</si>
  <si>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</si>
  <si>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</si>
  <si>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</si>
  <si>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</si>
  <si>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</si>
  <si>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</si>
  <si>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</si>
  <si>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</si>
  <si>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</si>
  <si>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</si>
  <si>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</si>
  <si>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</si>
  <si>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</si>
  <si>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</si>
  <si>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</si>
  <si>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</si>
  <si>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</si>
  <si>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</si>
  <si>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</si>
  <si>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</si>
  <si>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</si>
  <si>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</si>
  <si>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</si>
  <si>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</si>
  <si>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</si>
  <si>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</si>
  <si>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</si>
  <si>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</si>
  <si>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</si>
  <si>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</si>
  <si>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</si>
  <si>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</si>
  <si>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</si>
  <si>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</si>
  <si>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</si>
  <si>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</si>
  <si>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</si>
  <si>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</si>
  <si>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</si>
  <si>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</si>
  <si>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</si>
  <si>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</si>
  <si>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</si>
  <si>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</si>
  <si>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</si>
  <si>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</si>
  <si>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</si>
  <si>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</si>
  <si>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</si>
  <si>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</si>
  <si>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</si>
  <si>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</si>
  <si>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</si>
  <si>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</si>
  <si>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</si>
  <si>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</si>
  <si>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</si>
  <si>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</si>
  <si>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</si>
  <si>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</si>
  <si>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</si>
  <si>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</si>
  <si>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</si>
  <si>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</si>
  <si>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</si>
  <si>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</si>
  <si>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</si>
  <si>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</si>
  <si>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</si>
  <si>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</si>
  <si>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</si>
  <si>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</si>
  <si>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</si>
  <si>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</si>
  <si>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</si>
  <si>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</si>
  <si>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</si>
  <si>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</si>
  <si>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</si>
  <si>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</si>
  <si>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</si>
  <si>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</si>
  <si>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</si>
  <si>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</si>
  <si>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</si>
  <si>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</si>
  <si>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</si>
  <si>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</si>
  <si>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</si>
  <si>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</si>
  <si>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</si>
  <si>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</si>
  <si>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</si>
  <si>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</si>
  <si>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</si>
  <si>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</si>
  <si>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</si>
  <si>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</si>
  <si>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</si>
  <si>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</si>
  <si>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</si>
  <si>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</si>
  <si>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</si>
  <si>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</si>
  <si>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</si>
  <si>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</si>
  <si>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</si>
  <si>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</si>
  <si>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</si>
  <si>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</si>
  <si>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</si>
  <si>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</si>
  <si>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</si>
  <si>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</si>
  <si>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</si>
  <si>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</si>
  <si>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</si>
  <si>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</si>
  <si>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</si>
  <si>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</si>
  <si>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</si>
  <si>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</si>
  <si>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</si>
  <si>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</si>
  <si>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</si>
  <si>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</si>
  <si>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</si>
  <si>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</si>
  <si>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</si>
  <si>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</si>
  <si>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</si>
  <si>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</si>
  <si>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</si>
  <si>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</si>
  <si>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</si>
  <si>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</si>
  <si>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</si>
  <si>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</si>
  <si>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</si>
  <si>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</si>
  <si>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</si>
  <si>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</si>
  <si>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</si>
  <si>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</si>
  <si>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</si>
  <si>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</si>
  <si>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</si>
  <si>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</si>
  <si>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</si>
  <si>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</si>
  <si>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</si>
  <si>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</si>
  <si>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</si>
  <si>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</si>
  <si>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</si>
  <si>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</si>
  <si>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</si>
  <si>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</si>
  <si>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</si>
  <si>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</si>
  <si>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</si>
  <si>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</si>
  <si>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</si>
  <si>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</si>
  <si>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</si>
  <si>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</si>
  <si>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</si>
  <si>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</si>
  <si>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</si>
  <si>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</si>
  <si>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</si>
  <si>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</si>
  <si>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</si>
  <si>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</si>
  <si>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</si>
  <si>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</si>
  <si>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</si>
  <si>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</si>
  <si>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</si>
  <si>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</si>
  <si>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</si>
  <si>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</si>
  <si>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</si>
  <si>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</si>
  <si>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</si>
  <si>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</si>
  <si>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</si>
  <si>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</si>
  <si>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</si>
  <si>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</si>
  <si>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</si>
  <si>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</si>
  <si>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</si>
  <si>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</si>
  <si>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</si>
  <si>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</si>
  <si>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</si>
  <si>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</si>
  <si>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</si>
  <si>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</si>
  <si>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</si>
  <si>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</si>
  <si>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</si>
  <si>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</si>
  <si>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</si>
  <si>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</si>
  <si>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</si>
  <si>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</si>
  <si>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</si>
  <si>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</si>
  <si>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</si>
  <si>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</si>
  <si>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</si>
  <si>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</si>
  <si>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</si>
  <si>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</si>
  <si>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</si>
  <si>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</si>
  <si>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</si>
  <si>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</si>
  <si>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</si>
  <si>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</si>
  <si>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</si>
  <si>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</si>
  <si>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</si>
  <si>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</si>
  <si>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</si>
  <si>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</si>
  <si>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</si>
  <si>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</si>
  <si>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</si>
  <si>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</si>
  <si>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</si>
  <si>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</si>
  <si>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</si>
  <si>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</si>
  <si>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</si>
  <si>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</si>
  <si>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</si>
  <si>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</si>
  <si>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</si>
  <si>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</si>
  <si>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</si>
  <si>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</si>
  <si>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</si>
  <si>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</si>
  <si>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</si>
  <si>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</si>
  <si>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</si>
  <si>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</si>
  <si>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</si>
  <si>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</si>
  <si>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</si>
  <si>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</si>
  <si>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</si>
  <si>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</si>
  <si>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</si>
  <si>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</si>
  <si>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</si>
  <si>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</si>
  <si>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</si>
  <si>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</si>
  <si>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</si>
  <si>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</si>
  <si>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</si>
  <si>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</si>
  <si>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</si>
  <si>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</si>
  <si>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</si>
  <si>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</si>
  <si>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</si>
  <si>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</si>
  <si>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</si>
  <si>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</si>
  <si>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</si>
  <si>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</si>
  <si>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</si>
  <si>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</si>
  <si>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</si>
  <si>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</si>
  <si>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</si>
  <si>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</si>
  <si>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</si>
  <si>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</si>
  <si>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</si>
  <si>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</si>
  <si>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</si>
  <si>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</si>
  <si>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</si>
  <si>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</si>
  <si>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</si>
  <si>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</si>
  <si>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</si>
  <si>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</si>
  <si>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</si>
  <si>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</si>
  <si>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</si>
  <si>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</si>
  <si>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</si>
  <si>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</si>
  <si>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</si>
  <si>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</si>
  <si>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</si>
  <si>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</si>
  <si>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</si>
  <si>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</si>
  <si>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</si>
  <si>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</si>
  <si>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</si>
  <si>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</si>
  <si>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</si>
  <si>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</si>
  <si>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</si>
  <si>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</si>
  <si>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</si>
  <si>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</si>
  <si>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</si>
  <si>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</si>
  <si>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</si>
  <si>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</si>
  <si>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</si>
  <si>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</si>
  <si>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</si>
  <si>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</si>
  <si>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</si>
  <si>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</si>
  <si>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</si>
  <si>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</si>
  <si>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</si>
  <si>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</si>
  <si>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</si>
  <si>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</si>
  <si>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</si>
  <si>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</si>
  <si>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</si>
  <si>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</si>
  <si>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</si>
  <si>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</si>
  <si>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</si>
  <si>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</si>
  <si>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</si>
  <si>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</si>
  <si>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</si>
  <si>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</si>
  <si>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</si>
  <si>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</si>
  <si>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</si>
  <si>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</si>
  <si>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</si>
  <si>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</si>
  <si>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</si>
  <si>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</si>
  <si>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</si>
  <si>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</si>
  <si>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</si>
  <si>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</si>
  <si>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</si>
  <si>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</si>
  <si>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</si>
  <si>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</si>
  <si>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</si>
  <si>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</si>
  <si>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</si>
  <si>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</si>
  <si>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</si>
  <si>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</si>
  <si>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</si>
  <si>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</si>
  <si>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</si>
  <si>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</si>
  <si>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</si>
  <si>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</si>
  <si>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</si>
  <si>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</si>
  <si>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</si>
  <si>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</si>
  <si>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</si>
  <si>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</si>
  <si>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</si>
  <si>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</si>
  <si>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</si>
  <si>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</si>
  <si>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</si>
  <si>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</si>
  <si>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</si>
  <si>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</si>
  <si>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</si>
  <si>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</si>
  <si>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</si>
  <si>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</si>
  <si>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</si>
  <si>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</si>
  <si>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</si>
  <si>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</si>
  <si>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</si>
  <si>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</si>
  <si>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</si>
  <si>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</si>
  <si>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</si>
  <si>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</si>
  <si>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</si>
  <si>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</si>
  <si>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</si>
  <si>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</si>
  <si>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</si>
  <si>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</si>
  <si>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</si>
  <si>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</si>
  <si>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</si>
  <si>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</si>
  <si>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</si>
  <si>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</si>
  <si>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</si>
  <si>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</si>
  <si>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</si>
  <si>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</si>
  <si>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</si>
  <si>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</si>
  <si>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</si>
  <si>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</si>
  <si>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</si>
  <si>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</si>
  <si>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</si>
  <si>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</si>
  <si>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</si>
  <si>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</si>
  <si>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</si>
  <si>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</si>
  <si>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</si>
  <si>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</si>
  <si>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</si>
  <si>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</si>
  <si>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</si>
  <si>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</si>
  <si>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</si>
  <si>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</si>
  <si>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</si>
  <si>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</si>
  <si>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</si>
  <si>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</si>
  <si>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</si>
  <si>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</si>
  <si>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</si>
  <si>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</si>
  <si>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</si>
  <si>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</si>
  <si>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</si>
  <si>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</si>
  <si>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</si>
  <si>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</si>
  <si>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</si>
  <si>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</si>
  <si>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</si>
  <si>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</si>
  <si>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</si>
  <si>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</si>
  <si>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</si>
  <si>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</si>
  <si>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</si>
  <si>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</si>
  <si>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</si>
  <si>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</si>
  <si>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</si>
  <si>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</si>
  <si>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</si>
  <si>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</si>
  <si>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</si>
  <si>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</si>
  <si>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</si>
  <si>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</si>
  <si>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</si>
  <si>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</si>
  <si>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</si>
  <si>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</si>
  <si>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</si>
  <si>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</si>
  <si>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</si>
  <si>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</si>
  <si>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</si>
  <si>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</si>
  <si>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</si>
  <si>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</si>
  <si>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</si>
  <si>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</si>
  <si>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</si>
  <si>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</si>
  <si>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</si>
  <si>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</si>
  <si>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</si>
  <si>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</si>
  <si>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</si>
  <si>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</si>
  <si>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</si>
  <si>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</si>
  <si>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</si>
  <si>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</si>
  <si>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</si>
  <si>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</si>
  <si>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</si>
  <si>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</si>
  <si>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</si>
  <si>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</si>
  <si>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</si>
  <si>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</si>
  <si>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</si>
  <si>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</si>
  <si>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</si>
  <si>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</si>
  <si>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</si>
  <si>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</si>
  <si>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</si>
  <si>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</si>
  <si>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</si>
  <si>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</si>
  <si>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</si>
  <si>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</si>
  <si>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</si>
  <si>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</si>
  <si>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</si>
  <si>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</si>
  <si>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</si>
  <si>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</si>
  <si>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</si>
  <si>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</si>
  <si>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</si>
  <si>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</si>
  <si>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</si>
  <si>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</si>
  <si>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</si>
  <si>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</si>
  <si>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</si>
  <si>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</si>
  <si>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</si>
  <si>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</si>
  <si>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</si>
  <si>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</si>
  <si>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</si>
  <si>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</si>
  <si>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</si>
  <si>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</si>
  <si>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</si>
  <si>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</si>
  <si>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</si>
  <si>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</si>
  <si>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</si>
  <si>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</si>
  <si>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</si>
  <si>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</si>
  <si>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</si>
  <si>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</si>
  <si>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</si>
  <si>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</si>
  <si>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</si>
  <si>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</si>
  <si>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</si>
  <si>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</si>
  <si>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</si>
  <si>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</si>
  <si>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</si>
  <si>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</si>
  <si>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</si>
  <si>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</si>
  <si>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</si>
  <si>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</si>
  <si>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</si>
  <si>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</si>
  <si>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</si>
  <si>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</si>
  <si>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</si>
  <si>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</si>
  <si>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</si>
  <si>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</si>
  <si>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</si>
  <si>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</si>
  <si>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</si>
  <si>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</si>
  <si>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</si>
  <si>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</si>
  <si>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</si>
  <si>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</si>
  <si>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</si>
  <si>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</si>
  <si>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</si>
  <si>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</si>
  <si>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</si>
  <si>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</si>
  <si>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</si>
  <si>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</si>
  <si>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</si>
  <si>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</si>
  <si>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</si>
  <si>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</si>
  <si>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</si>
  <si>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</si>
  <si>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</si>
  <si>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</si>
  <si>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</si>
  <si>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</si>
  <si>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</si>
  <si>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</si>
  <si>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</si>
  <si>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</si>
  <si>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</si>
  <si>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</si>
  <si>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</si>
  <si>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</si>
  <si>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</si>
  <si>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</si>
  <si>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</si>
  <si>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</si>
  <si>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</si>
  <si>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</si>
  <si>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</si>
  <si>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</si>
  <si>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</si>
  <si>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</si>
  <si>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</si>
  <si>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</si>
  <si>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</si>
  <si>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</si>
  <si>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</si>
  <si>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</si>
  <si>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</si>
  <si>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</si>
  <si>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</si>
  <si>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</si>
  <si>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</si>
  <si>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</si>
  <si>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</si>
  <si>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</si>
  <si>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</si>
  <si>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</si>
  <si>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</si>
  <si>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</si>
  <si>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</si>
  <si>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</si>
  <si>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</si>
  <si>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</si>
  <si>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</si>
  <si>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</si>
  <si>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</si>
  <si>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</si>
  <si>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</si>
  <si>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</si>
  <si>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</si>
  <si>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</si>
  <si>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</si>
  <si>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</si>
  <si>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</si>
  <si>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</si>
  <si>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</si>
  <si>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</si>
  <si>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</si>
  <si>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</si>
  <si>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</si>
  <si>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</si>
  <si>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</si>
  <si>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</si>
  <si>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</si>
  <si>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</si>
  <si>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</si>
  <si>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</si>
  <si>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</si>
  <si>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</si>
  <si>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</si>
  <si>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</si>
  <si>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</si>
  <si>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</si>
  <si>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</si>
  <si>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</si>
  <si>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</si>
  <si>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</si>
  <si>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</si>
  <si>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</si>
  <si>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</si>
  <si>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</si>
  <si>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</si>
  <si>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</si>
  <si>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</si>
  <si>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</si>
  <si>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</si>
  <si>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</si>
  <si>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</si>
  <si>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</si>
  <si>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</si>
  <si>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</si>
  <si>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</si>
  <si>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</si>
  <si>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</si>
  <si>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</si>
  <si>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</si>
  <si>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</si>
  <si>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</si>
  <si>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</si>
  <si>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</si>
  <si>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</si>
  <si>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</si>
  <si>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</si>
  <si>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</si>
  <si>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</si>
  <si>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</si>
  <si>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</si>
  <si>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</si>
  <si>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</si>
  <si>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</si>
  <si>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</si>
  <si>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</si>
  <si>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</si>
  <si>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</si>
  <si>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</si>
  <si>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</si>
  <si>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</si>
  <si>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</si>
  <si>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</si>
  <si>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</si>
  <si>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</si>
  <si>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</si>
  <si>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</si>
  <si>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</si>
  <si>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</si>
  <si>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</si>
  <si>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</si>
  <si>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</si>
  <si>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</si>
  <si>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</si>
  <si>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</si>
  <si>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</si>
  <si>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</si>
  <si>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</si>
  <si>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</si>
  <si>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</si>
  <si>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</si>
  <si>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</si>
  <si>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</si>
  <si>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</si>
  <si>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</si>
  <si>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</si>
  <si>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</si>
  <si>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</si>
  <si>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</si>
  <si>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</si>
  <si>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</si>
  <si>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</si>
  <si>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</si>
  <si>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</si>
  <si>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</si>
  <si>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</si>
  <si>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</si>
  <si>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</si>
  <si>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</si>
  <si>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</si>
  <si>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</si>
  <si>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</si>
  <si>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</si>
  <si>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</si>
  <si>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</si>
  <si>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</si>
  <si>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</si>
  <si>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</si>
  <si>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</si>
  <si>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</si>
  <si>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</si>
  <si>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</si>
  <si>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</si>
  <si>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</si>
  <si>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</si>
  <si>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</si>
  <si>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</si>
  <si>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</si>
  <si>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</si>
  <si>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</si>
  <si>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</si>
  <si>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</si>
  <si>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</si>
  <si>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</si>
  <si>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</si>
  <si>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</si>
  <si>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</si>
  <si>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</si>
  <si>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</si>
  <si>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</si>
  <si>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</si>
  <si>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</si>
  <si>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</si>
  <si>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</si>
  <si>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</si>
  <si>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</si>
  <si>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</si>
  <si>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</si>
  <si>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</si>
  <si>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</si>
  <si>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</si>
  <si>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</si>
  <si>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</si>
  <si>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</si>
  <si>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</si>
  <si>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</si>
  <si>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</si>
  <si>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</si>
  <si>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</si>
  <si>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</si>
  <si>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</si>
  <si>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</si>
  <si>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</si>
  <si>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</si>
  <si>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</si>
  <si>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</si>
  <si>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</si>
  <si>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</si>
  <si>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</si>
  <si>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</si>
  <si>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</si>
  <si>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</si>
  <si>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</si>
  <si>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</si>
  <si>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</si>
  <si>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</si>
  <si>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</si>
  <si>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</si>
  <si>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</si>
  <si>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</si>
  <si>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</si>
  <si>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</si>
  <si>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</si>
  <si>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</si>
  <si>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</si>
  <si>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</si>
  <si>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</si>
  <si>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</si>
  <si>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</si>
  <si>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</si>
  <si>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</si>
  <si>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</si>
  <si>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</si>
  <si>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</si>
  <si>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</si>
  <si>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</si>
  <si>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</si>
  <si>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</si>
  <si>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</si>
  <si>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</si>
  <si>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</si>
  <si>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</si>
  <si>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</si>
  <si>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</si>
  <si>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</si>
  <si>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</si>
  <si>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</si>
  <si>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</si>
  <si>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</si>
  <si>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</si>
  <si>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</si>
  <si>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</si>
  <si>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</si>
  <si>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</si>
  <si>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</si>
  <si>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</si>
  <si>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</si>
  <si>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</si>
  <si>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</si>
  <si>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</si>
  <si>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</si>
  <si>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</si>
  <si>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</si>
  <si>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</si>
  <si>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</si>
  <si>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</si>
  <si>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</si>
  <si>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</si>
  <si>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</si>
  <si>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</si>
  <si>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</si>
  <si>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</si>
  <si>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</si>
  <si>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</si>
  <si>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</si>
  <si>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</si>
  <si>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</si>
  <si>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</si>
  <si>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</si>
  <si>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</si>
  <si>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</si>
  <si>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</si>
  <si>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</si>
  <si>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</si>
  <si>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</si>
  <si>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</si>
  <si>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</si>
  <si>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</si>
  <si>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</si>
  <si>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</si>
  <si>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</si>
  <si>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</si>
  <si>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</si>
  <si>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</si>
  <si>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</si>
  <si>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</si>
  <si>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</si>
  <si>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</si>
  <si>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</si>
  <si>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</si>
  <si>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</si>
  <si>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</si>
  <si>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</si>
  <si>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</si>
  <si>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</si>
  <si>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</si>
  <si>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</si>
  <si>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</si>
  <si>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</si>
  <si>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</si>
  <si>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</si>
  <si>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</si>
  <si>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</si>
  <si>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</si>
  <si>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</si>
  <si>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</si>
  <si>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</si>
  <si>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</si>
  <si>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</si>
  <si>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</si>
  <si>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</si>
  <si>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</si>
  <si>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</si>
  <si>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</si>
  <si>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</si>
  <si>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</si>
  <si>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</si>
  <si>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</si>
  <si>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</si>
  <si>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</si>
  <si>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</si>
  <si>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</si>
  <si>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</si>
  <si>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</si>
  <si>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</si>
  <si>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</si>
  <si>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</si>
  <si>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</si>
  <si>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</si>
  <si>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</si>
  <si>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</si>
  <si>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</si>
  <si>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</si>
  <si>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</si>
  <si>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</si>
  <si>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</si>
  <si>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</si>
  <si>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</si>
  <si>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</si>
  <si>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</si>
  <si>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</si>
  <si>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</si>
  <si>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</si>
  <si>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</si>
  <si>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</si>
  <si>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</si>
  <si>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</si>
  <si>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</si>
  <si>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</si>
  <si>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</si>
  <si>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</si>
  <si>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</si>
  <si>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</si>
  <si>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</si>
  <si>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</si>
  <si>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</si>
  <si>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</si>
  <si>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</si>
  <si>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</si>
  <si>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</si>
  <si>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</si>
  <si>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</si>
  <si>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</si>
  <si>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</si>
  <si>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</si>
  <si>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</si>
  <si>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</si>
  <si>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</si>
  <si>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</si>
  <si>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</si>
  <si>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</si>
  <si>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</si>
  <si>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</si>
  <si>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</si>
  <si>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</si>
  <si>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</si>
  <si>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</si>
  <si>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</si>
  <si>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</si>
  <si>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</si>
  <si>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</si>
  <si>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</si>
  <si>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</si>
  <si>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</si>
  <si>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</si>
  <si>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</si>
  <si>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</si>
  <si>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</si>
  <si>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</si>
  <si>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</si>
  <si>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</si>
  <si>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</si>
  <si>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</si>
  <si>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</si>
  <si>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</si>
  <si>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</si>
  <si>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</si>
  <si>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</si>
  <si>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</si>
  <si>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</si>
  <si>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</si>
  <si>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</si>
  <si>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</si>
  <si>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</si>
  <si>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</si>
  <si>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</si>
  <si>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</si>
  <si>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</si>
  <si>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</si>
  <si>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</si>
  <si>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</si>
  <si>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</si>
  <si>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</si>
  <si>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</si>
  <si>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</si>
  <si>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</si>
  <si>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</si>
  <si>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</si>
  <si>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</si>
  <si>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</si>
  <si>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</si>
  <si>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</si>
  <si>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</si>
  <si>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</si>
  <si>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</si>
  <si>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</si>
  <si>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</si>
  <si>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</si>
  <si>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</si>
  <si>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</si>
  <si>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</si>
  <si>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</si>
  <si>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</si>
  <si>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</si>
  <si>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</si>
  <si>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</si>
  <si>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</si>
  <si>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</si>
  <si>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</si>
  <si>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</si>
  <si>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</si>
  <si>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</si>
  <si>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</si>
  <si>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</si>
  <si>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</si>
  <si>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</si>
  <si>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</si>
  <si>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</si>
  <si>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</si>
  <si>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</si>
  <si>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</si>
  <si>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</si>
  <si>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</si>
  <si>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</si>
  <si>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</si>
  <si>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</si>
  <si>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</si>
  <si>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</si>
  <si>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</si>
  <si>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</si>
  <si>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</si>
  <si>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</si>
  <si>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</si>
  <si>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</si>
  <si>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</si>
  <si>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</si>
  <si>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</si>
  <si>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</si>
  <si>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</si>
  <si>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</si>
  <si>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</si>
  <si>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</si>
  <si>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</si>
  <si>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</si>
  <si>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</si>
  <si>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</si>
  <si>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</si>
  <si>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</si>
  <si>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</si>
  <si>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</si>
  <si>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</si>
  <si>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</si>
  <si>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</si>
  <si>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</si>
  <si>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</si>
  <si>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</si>
  <si>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</si>
  <si>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</si>
  <si>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</si>
  <si>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</si>
  <si>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</si>
  <si>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</si>
  <si>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</si>
  <si>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</si>
  <si>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</si>
  <si>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</si>
  <si>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</si>
  <si>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</si>
  <si>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</si>
  <si>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</si>
  <si>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</si>
  <si>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</si>
  <si>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</si>
  <si>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</si>
  <si>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</si>
  <si>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</si>
  <si>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</si>
  <si>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</si>
  <si>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</si>
  <si>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</si>
  <si>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</si>
  <si>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</si>
  <si>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</si>
  <si>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</si>
  <si>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</si>
  <si>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</si>
  <si>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</si>
  <si>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</si>
  <si>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</si>
  <si>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</si>
  <si>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</si>
  <si>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</si>
  <si>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</si>
  <si>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</si>
  <si>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</si>
  <si>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</si>
  <si>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</si>
  <si>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</si>
  <si>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</si>
  <si>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</si>
  <si>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</si>
  <si>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</si>
  <si>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</si>
  <si>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</si>
  <si>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</si>
  <si>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</si>
  <si>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</si>
  <si>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</si>
  <si>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</si>
  <si>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</si>
  <si>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</si>
  <si>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</si>
  <si>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</si>
  <si>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</si>
  <si>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</si>
  <si>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</si>
  <si>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</si>
  <si>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</si>
  <si>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</si>
  <si>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</si>
  <si>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</si>
  <si>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</si>
  <si>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</si>
  <si>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</si>
  <si>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</si>
  <si>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</si>
  <si>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</si>
  <si>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</si>
  <si>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</si>
  <si>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</si>
  <si>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</si>
  <si>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</si>
  <si>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</si>
  <si>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</si>
  <si>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</si>
  <si>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</si>
  <si>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</si>
  <si>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</si>
  <si>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</si>
  <si>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</si>
  <si>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</si>
  <si>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</si>
  <si>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</si>
  <si>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</si>
  <si>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</si>
  <si>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</si>
  <si>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</si>
  <si>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</si>
  <si>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</si>
  <si>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</si>
  <si>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</si>
  <si>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</si>
  <si>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</si>
  <si>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</si>
  <si>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</si>
  <si>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</si>
  <si>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</si>
  <si>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</si>
  <si>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</si>
  <si>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</si>
  <si>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</si>
  <si>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</si>
  <si>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</si>
  <si>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</si>
  <si>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</si>
  <si>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</si>
  <si>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</si>
  <si>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</si>
  <si>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</si>
  <si>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</si>
  <si>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</si>
  <si>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</si>
  <si>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</si>
  <si>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</si>
  <si>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</si>
  <si>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</si>
  <si>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</si>
  <si>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</si>
  <si>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</si>
  <si>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</si>
  <si>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</si>
  <si>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</si>
  <si>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</si>
  <si>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</si>
  <si>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</si>
  <si>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</si>
  <si>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</si>
  <si>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</si>
  <si>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</si>
  <si>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</si>
  <si>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</si>
  <si>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</si>
  <si>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</si>
  <si>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</si>
  <si>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</si>
  <si>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</si>
  <si>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</si>
  <si>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</si>
  <si>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</si>
  <si>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</si>
  <si>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</si>
  <si>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</si>
  <si>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</si>
  <si>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</si>
  <si>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</si>
  <si>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</si>
  <si>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</si>
  <si>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</si>
  <si>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</si>
  <si>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</si>
  <si>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</si>
  <si>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</si>
  <si>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</si>
  <si>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</si>
  <si>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</si>
  <si>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</si>
  <si>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</si>
  <si>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</si>
  <si>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</si>
  <si>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</si>
  <si>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</si>
  <si>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</si>
  <si>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</si>
  <si>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</si>
  <si>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</si>
  <si>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</si>
  <si>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</si>
  <si>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</si>
  <si>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</si>
  <si>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</si>
  <si>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</si>
  <si>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</si>
  <si>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</si>
  <si>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</si>
  <si>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</si>
  <si>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</si>
  <si>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</si>
  <si>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</si>
  <si>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</si>
  <si>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</si>
  <si>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</si>
  <si>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</si>
  <si>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</si>
  <si>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</si>
  <si>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</si>
  <si>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</si>
  <si>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</si>
  <si>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</si>
  <si>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</si>
  <si>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</si>
  <si>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</si>
  <si>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</si>
  <si>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</si>
  <si>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</si>
  <si>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</si>
  <si>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</si>
  <si>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</si>
  <si>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</si>
  <si>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</si>
  <si>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</si>
  <si>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</si>
  <si>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</si>
  <si>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</si>
  <si>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</si>
  <si>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</si>
  <si>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</si>
  <si>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</si>
  <si>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</si>
  <si>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</si>
  <si>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</si>
  <si>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</si>
  <si>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</si>
  <si>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</si>
  <si>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</si>
  <si>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</si>
  <si>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</si>
  <si>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</si>
  <si>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</si>
  <si>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</si>
  <si>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</si>
  <si>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</si>
  <si>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</si>
  <si>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</si>
  <si>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</si>
  <si>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</si>
  <si>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</si>
  <si>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</si>
  <si>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</si>
  <si>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</si>
  <si>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</si>
  <si>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</si>
  <si>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</si>
  <si>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</si>
  <si>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</si>
  <si>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</si>
  <si>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</si>
  <si>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</si>
  <si>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</si>
  <si>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</si>
  <si>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</si>
  <si>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</si>
  <si>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</si>
  <si>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</si>
  <si>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</si>
  <si>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</si>
  <si>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</si>
  <si>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</si>
  <si>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</si>
  <si>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</si>
  <si>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</si>
  <si>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</si>
  <si>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</si>
  <si>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</si>
  <si>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</si>
  <si>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</si>
  <si>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</si>
  <si>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</si>
  <si>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</si>
  <si>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</si>
  <si>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</si>
  <si>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</si>
  <si>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</si>
  <si>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</si>
  <si>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</si>
  <si>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</si>
  <si>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</si>
  <si>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</si>
  <si>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</si>
  <si>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</si>
  <si>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</si>
  <si>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</si>
  <si>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</si>
  <si>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</si>
  <si>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</si>
  <si>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</si>
  <si>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</si>
  <si>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</si>
  <si>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</si>
  <si>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</si>
  <si>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</si>
  <si>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</si>
  <si>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</si>
  <si>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</si>
  <si>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</si>
  <si>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</si>
  <si>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</si>
  <si>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</si>
  <si>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</si>
  <si>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</si>
  <si>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</si>
  <si>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</si>
  <si>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</si>
  <si>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</si>
  <si>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</si>
  <si>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</si>
  <si>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</si>
  <si>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</si>
  <si>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</si>
  <si>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</si>
  <si>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</si>
  <si>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</si>
  <si>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</si>
  <si>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</si>
  <si>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</si>
  <si>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</si>
  <si>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</si>
  <si>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</si>
  <si>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</si>
  <si>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</si>
  <si>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</si>
  <si>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</si>
  <si>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</si>
  <si>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</si>
  <si>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</si>
  <si>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</si>
  <si>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</si>
  <si>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</si>
  <si>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</si>
  <si>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</si>
  <si>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</si>
  <si>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</si>
  <si>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</si>
  <si>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</si>
  <si>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</si>
  <si>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</si>
  <si>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</si>
  <si>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</si>
  <si>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</si>
  <si>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</si>
  <si>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</si>
  <si>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</si>
  <si>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</si>
  <si>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</si>
  <si>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</si>
  <si>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</si>
  <si>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</si>
  <si>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</si>
  <si>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</si>
  <si>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</si>
  <si>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</si>
  <si>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</si>
  <si>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</si>
  <si>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</si>
  <si>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</si>
  <si>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</si>
  <si>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</si>
  <si>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</si>
  <si>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</si>
  <si>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</si>
  <si>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</si>
  <si>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</si>
  <si>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</si>
  <si>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</si>
  <si>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</si>
  <si>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</si>
  <si>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</si>
  <si>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</si>
  <si>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</si>
  <si>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</si>
  <si>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</si>
  <si>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</si>
  <si>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</si>
  <si>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</si>
  <si>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</si>
  <si>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</si>
  <si>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</si>
  <si>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</si>
  <si>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</si>
  <si>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</si>
  <si>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</si>
  <si>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</si>
  <si>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</si>
  <si>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</si>
  <si>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</si>
  <si>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</si>
  <si>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</si>
  <si>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</si>
  <si>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</si>
  <si>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</si>
  <si>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</si>
  <si>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</si>
  <si>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</si>
  <si>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</si>
  <si>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</si>
  <si>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</si>
  <si>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</si>
  <si>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</si>
  <si>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</si>
  <si>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</si>
  <si>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</si>
  <si>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</si>
  <si>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</si>
  <si>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</si>
  <si>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</si>
  <si>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</si>
  <si>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</si>
  <si>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</si>
  <si>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</si>
  <si>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</si>
  <si>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</si>
  <si>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</si>
  <si>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</si>
  <si>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</si>
  <si>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</si>
  <si>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</si>
  <si>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</si>
  <si>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</si>
  <si>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</si>
  <si>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</si>
  <si>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</si>
  <si>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</si>
  <si>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</si>
  <si>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</si>
  <si>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</si>
  <si>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</si>
  <si>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</si>
  <si>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</si>
  <si>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</si>
  <si>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</si>
  <si>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</si>
  <si>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</si>
  <si>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</si>
  <si>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</si>
  <si>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</si>
  <si>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</si>
  <si>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</si>
  <si>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</si>
  <si>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</si>
  <si>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</si>
  <si>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</si>
  <si>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</si>
  <si>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</si>
  <si>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</si>
  <si>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</si>
  <si>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</si>
  <si>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</si>
  <si>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</si>
  <si>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</si>
  <si>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</si>
  <si>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</si>
  <si>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</si>
  <si>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</si>
  <si>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</si>
  <si>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</si>
  <si>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</si>
  <si>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</si>
  <si>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</si>
  <si>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</si>
  <si>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</si>
  <si>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</si>
  <si>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</si>
  <si>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</si>
  <si>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</si>
  <si>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</si>
  <si>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</si>
  <si>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</si>
  <si>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</si>
  <si>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</si>
  <si>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</si>
  <si>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</si>
  <si>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</si>
  <si>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</si>
  <si>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</si>
  <si>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</si>
  <si>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</si>
  <si>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</si>
  <si>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</si>
  <si>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</si>
  <si>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</si>
  <si>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</si>
  <si>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</si>
  <si>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</si>
  <si>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</si>
  <si>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</si>
  <si>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</si>
  <si>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</si>
  <si>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</si>
  <si>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</si>
  <si>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</si>
  <si>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</si>
  <si>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</si>
  <si>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</si>
  <si>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</si>
  <si>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</si>
  <si>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</si>
  <si>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</si>
  <si>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</si>
  <si>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</si>
  <si>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</si>
  <si>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</si>
  <si>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</si>
  <si>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</si>
  <si>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</si>
  <si>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</si>
  <si>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</si>
  <si>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</si>
  <si>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</si>
  <si>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</si>
  <si>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</si>
  <si>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</si>
  <si>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</si>
  <si>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</si>
  <si>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</si>
  <si>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</si>
  <si>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</si>
  <si>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</si>
  <si>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</si>
  <si>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</si>
  <si>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</si>
  <si>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</si>
  <si>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</si>
  <si>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</si>
  <si>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</si>
  <si>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</si>
  <si>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</si>
  <si>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</si>
  <si>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</si>
  <si>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</si>
  <si>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</si>
  <si>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</si>
  <si>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</si>
  <si>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</si>
  <si>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</si>
  <si>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</si>
  <si>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</si>
  <si>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</si>
  <si>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</si>
  <si>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</si>
  <si>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</si>
  <si>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</si>
  <si>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</si>
  <si>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</si>
  <si>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</si>
  <si>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</si>
  <si>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</si>
  <si>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</si>
  <si>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</si>
  <si>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</si>
  <si>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</si>
  <si>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</si>
  <si>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</si>
  <si>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</si>
  <si>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</si>
  <si>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</si>
  <si>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</si>
  <si>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</si>
  <si>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</si>
  <si>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</si>
  <si>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</si>
  <si>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</si>
  <si>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</si>
  <si>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</si>
  <si>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</si>
  <si>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</si>
  <si>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</si>
  <si>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</si>
  <si>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</si>
  <si>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</si>
  <si>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</si>
  <si>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</si>
  <si>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</si>
  <si>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</si>
  <si>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</si>
  <si>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</si>
  <si>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</si>
  <si>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</si>
  <si>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</si>
  <si>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</si>
  <si>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</si>
  <si>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</si>
  <si>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</si>
  <si>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</si>
  <si>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</si>
  <si>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</si>
  <si>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</si>
  <si>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</si>
  <si>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</si>
  <si>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</si>
  <si>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</si>
  <si>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</si>
  <si>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</si>
  <si>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</si>
  <si>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</si>
  <si>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</si>
  <si>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</si>
  <si>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</si>
  <si>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</si>
  <si>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</si>
  <si>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</si>
  <si>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</si>
  <si>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</si>
  <si>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</si>
  <si>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</si>
  <si>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</si>
  <si>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</si>
  <si>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</si>
  <si>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</si>
  <si>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</si>
  <si>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</si>
  <si>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</si>
  <si>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</si>
  <si>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</si>
  <si>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</si>
  <si>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</si>
  <si>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</si>
  <si>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</si>
  <si>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</si>
  <si>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</si>
  <si>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</si>
  <si>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</si>
  <si>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</si>
  <si>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</si>
  <si>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</si>
  <si>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</si>
  <si>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</si>
  <si>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</si>
  <si>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</si>
  <si>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</si>
  <si>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</si>
  <si>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</si>
  <si>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</si>
  <si>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</si>
  <si>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</si>
  <si>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</si>
  <si>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</si>
  <si>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</si>
  <si>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</si>
  <si>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</si>
  <si>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</si>
  <si>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</si>
  <si>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</si>
  <si>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</si>
  <si>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</si>
  <si>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</si>
  <si>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</si>
  <si>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</si>
  <si>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</si>
  <si>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</si>
  <si>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</si>
  <si>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</si>
  <si>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</si>
  <si>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</si>
  <si>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</si>
  <si>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</si>
  <si>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</si>
  <si>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</si>
  <si>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</si>
  <si>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</si>
  <si>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</si>
  <si>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</si>
  <si>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</si>
  <si>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</si>
  <si>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</si>
  <si>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</si>
  <si>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</si>
  <si>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</si>
  <si>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</si>
  <si>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</si>
  <si>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</si>
  <si>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</si>
  <si>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</si>
  <si>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</si>
  <si>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</si>
  <si>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</si>
  <si>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</si>
  <si>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</si>
  <si>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</si>
  <si>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</si>
  <si>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</si>
  <si>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</si>
  <si>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</si>
  <si>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</si>
  <si>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</si>
  <si>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</si>
  <si>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</si>
  <si>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</si>
  <si>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</si>
  <si>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</si>
  <si>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</si>
  <si>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</si>
  <si>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</si>
  <si>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</si>
  <si>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</si>
  <si>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</si>
  <si>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</si>
  <si>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</si>
  <si>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</si>
  <si>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</si>
  <si>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</si>
  <si>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</si>
  <si>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</si>
  <si>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</si>
  <si>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</si>
  <si>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</si>
  <si>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</si>
  <si>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</si>
  <si>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</si>
  <si>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</si>
  <si>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</si>
  <si>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</si>
  <si>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</si>
  <si>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</si>
  <si>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</si>
  <si>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</si>
  <si>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</si>
  <si>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</si>
  <si>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</si>
  <si>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</si>
  <si>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</si>
  <si>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</si>
  <si>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</si>
  <si>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</si>
  <si>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</si>
  <si>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</si>
  <si>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</si>
  <si>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</si>
  <si>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</si>
  <si>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</si>
  <si>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</si>
  <si>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</si>
  <si>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</si>
  <si>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</si>
  <si>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</si>
  <si>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</si>
  <si>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</si>
  <si>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</si>
  <si>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</si>
  <si>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</si>
  <si>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</si>
  <si>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</si>
  <si>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</si>
  <si>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</si>
  <si>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</si>
  <si>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</si>
  <si>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</si>
  <si>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</si>
  <si>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</si>
  <si>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</si>
  <si>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</si>
  <si>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</si>
  <si>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</si>
  <si>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</si>
  <si>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</si>
  <si>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</si>
  <si>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</si>
  <si>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</si>
  <si>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</si>
  <si>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</si>
  <si>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</si>
  <si>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</si>
  <si>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</si>
  <si>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</si>
  <si>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</si>
  <si>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</si>
  <si>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</si>
  <si>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</si>
  <si>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</si>
  <si>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</si>
  <si>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</si>
  <si>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</si>
  <si>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</si>
  <si>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</si>
  <si>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</si>
  <si>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</si>
  <si>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</si>
  <si>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</si>
  <si>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</si>
  <si>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</si>
  <si>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</si>
  <si>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</si>
  <si>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</si>
  <si>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</si>
  <si>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</si>
  <si>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</si>
  <si>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</si>
  <si>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</si>
  <si>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</si>
  <si>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</si>
  <si>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</si>
  <si>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</si>
  <si>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</si>
  <si>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</si>
  <si>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</si>
  <si>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</si>
  <si>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</si>
  <si>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</si>
  <si>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</si>
  <si>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</si>
  <si>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</si>
  <si>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</si>
  <si>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</si>
  <si>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</si>
  <si>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</si>
  <si>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</si>
  <si>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</si>
  <si>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</si>
  <si>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</si>
  <si>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</si>
  <si>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</si>
  <si>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</si>
  <si>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</si>
  <si>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</si>
  <si>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</si>
  <si>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</si>
  <si>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</si>
  <si>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</si>
  <si>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</si>
  <si>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</si>
  <si>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</si>
  <si>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</si>
  <si>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</si>
  <si>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</si>
  <si>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</si>
  <si>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</si>
  <si>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</si>
  <si>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</si>
  <si>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</si>
  <si>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</si>
  <si>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</si>
  <si>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</si>
  <si>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</si>
  <si>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</si>
  <si>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</si>
  <si>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</si>
  <si>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</si>
  <si>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</si>
  <si>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</si>
  <si>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</si>
  <si>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</si>
  <si>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</si>
  <si>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</si>
  <si>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</si>
  <si>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</si>
  <si>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</si>
  <si>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</si>
  <si>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</si>
  <si>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</si>
  <si>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</si>
  <si>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</si>
  <si>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</si>
  <si>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</si>
  <si>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</si>
  <si>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</si>
  <si>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</si>
  <si>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</si>
  <si>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</si>
  <si>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</si>
  <si>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</si>
  <si>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</si>
  <si>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</si>
  <si>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</si>
  <si>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</si>
  <si>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</si>
  <si>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</si>
  <si>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</si>
  <si>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</si>
  <si>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</si>
  <si>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</si>
  <si>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</si>
  <si>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</si>
  <si>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</si>
  <si>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</si>
  <si>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</si>
  <si>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</si>
  <si>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</si>
  <si>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</si>
  <si>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</si>
  <si>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</si>
  <si>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</si>
  <si>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</si>
  <si>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</si>
  <si>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</si>
  <si>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</si>
  <si>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</si>
  <si>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</si>
  <si>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</si>
  <si>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</si>
  <si>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</si>
  <si>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</si>
  <si>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</si>
  <si>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</si>
  <si>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</si>
  <si>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</si>
  <si>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</si>
  <si>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</si>
  <si>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</si>
  <si>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</si>
  <si>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</si>
  <si>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</si>
  <si>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</si>
  <si>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</si>
  <si>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</si>
  <si>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</si>
  <si>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</si>
  <si>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</si>
  <si>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</si>
  <si>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</si>
  <si>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</si>
  <si>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</si>
  <si>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</si>
  <si>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</si>
  <si>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</si>
  <si>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</si>
  <si>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</si>
  <si>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</si>
  <si>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</si>
  <si>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</si>
  <si>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</si>
  <si>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</si>
  <si>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</si>
  <si>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</si>
  <si>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</si>
  <si>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</si>
  <si>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</si>
  <si>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</si>
  <si>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</si>
  <si>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</si>
  <si>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</si>
  <si>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</si>
  <si>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</si>
  <si>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</si>
  <si>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</si>
  <si>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</si>
  <si>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</si>
  <si>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</si>
  <si>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</si>
  <si>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</si>
  <si>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</si>
  <si>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</si>
  <si>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</si>
  <si>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</si>
  <si>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</si>
  <si>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</si>
  <si>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</si>
  <si>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</si>
  <si>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</si>
  <si>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</si>
  <si>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</si>
  <si>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</si>
  <si>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</si>
  <si>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</si>
  <si>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</si>
  <si>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</si>
  <si>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</si>
  <si>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</si>
  <si>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</si>
  <si>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</si>
  <si>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</si>
  <si>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</si>
  <si>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</si>
  <si>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</si>
  <si>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</si>
  <si>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</si>
  <si>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</si>
  <si>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</si>
  <si>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</si>
  <si>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</si>
  <si>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</si>
  <si>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</si>
  <si>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</si>
  <si>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</si>
  <si>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</si>
  <si>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</si>
  <si>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</si>
  <si>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</si>
  <si>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</si>
  <si>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</si>
  <si>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</si>
  <si>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</si>
  <si>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</si>
  <si>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</si>
  <si>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</si>
  <si>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</si>
  <si>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</si>
  <si>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</si>
  <si>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</si>
  <si>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</si>
  <si>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</si>
  <si>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</si>
  <si>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</si>
  <si>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</si>
  <si>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</si>
  <si>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</si>
  <si>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</si>
  <si>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</si>
  <si>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</si>
  <si>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</si>
  <si>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</si>
  <si>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</si>
  <si>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</si>
  <si>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</si>
  <si>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</si>
  <si>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</si>
  <si>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</si>
  <si>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</si>
  <si>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</si>
  <si>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</si>
  <si>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</si>
  <si>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</si>
  <si>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</si>
  <si>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</si>
  <si>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</si>
  <si>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</si>
  <si>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</si>
  <si>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</si>
  <si>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</si>
  <si>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</si>
  <si>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</si>
  <si>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</si>
  <si>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</si>
  <si>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</si>
  <si>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</si>
  <si>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</si>
  <si>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</si>
  <si>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</si>
  <si>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</si>
  <si>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</si>
  <si>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</si>
  <si>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</si>
  <si>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</si>
  <si>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</si>
  <si>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</si>
  <si>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</si>
  <si>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</si>
  <si>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</si>
  <si>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</si>
  <si>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</si>
  <si>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</si>
  <si>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</si>
  <si>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</si>
  <si>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</si>
  <si>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</si>
  <si>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</si>
  <si>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</si>
  <si>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</si>
  <si>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</si>
  <si>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</si>
  <si>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</si>
  <si>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</si>
  <si>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</si>
  <si>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</si>
  <si>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</si>
  <si>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</si>
  <si>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</si>
  <si>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</si>
  <si>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</si>
  <si>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</si>
  <si>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</si>
  <si>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</si>
  <si>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</si>
  <si>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</si>
  <si>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</si>
  <si>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</si>
  <si>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</si>
  <si>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</si>
  <si>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</si>
  <si>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</si>
  <si>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</si>
  <si>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</si>
  <si>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</si>
  <si>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</si>
  <si>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</si>
  <si>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</si>
  <si>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</si>
  <si>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</si>
  <si>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</si>
  <si>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</si>
  <si>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</si>
  <si>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</si>
  <si>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</si>
  <si>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</si>
  <si>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</si>
  <si>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</si>
  <si>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</si>
  <si>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</si>
  <si>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</si>
  <si>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</si>
  <si>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</si>
  <si>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</si>
  <si>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</si>
  <si>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</si>
  <si>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</si>
  <si>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</si>
  <si>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</si>
  <si>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</si>
  <si>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</si>
  <si>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</si>
  <si>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</si>
  <si>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</si>
  <si>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</si>
  <si>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</si>
  <si>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</si>
  <si>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</si>
  <si>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</si>
  <si>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</si>
  <si>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</si>
  <si>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</si>
  <si>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</si>
  <si>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</si>
  <si>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</si>
  <si>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</si>
  <si>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</si>
  <si>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</si>
  <si>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</si>
  <si>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</si>
  <si>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</si>
  <si>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</si>
  <si>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</si>
  <si>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</si>
  <si>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</si>
  <si>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</si>
  <si>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</si>
  <si>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</si>
  <si>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</si>
  <si>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</si>
  <si>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</si>
  <si>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</si>
  <si>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</si>
  <si>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</si>
  <si>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</si>
  <si>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</si>
  <si>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</si>
  <si>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</si>
  <si>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</si>
  <si>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</si>
  <si>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</si>
  <si>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</si>
  <si>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</si>
  <si>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</si>
  <si>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</si>
  <si>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</si>
  <si>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</si>
  <si>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</si>
  <si>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</si>
  <si>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</si>
  <si>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</si>
  <si>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</si>
  <si>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</si>
  <si>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</si>
  <si>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</si>
  <si>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</si>
  <si>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</si>
  <si>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</si>
  <si>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</si>
  <si>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</si>
  <si>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</si>
  <si>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</si>
  <si>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</si>
  <si>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</si>
  <si>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</si>
  <si>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</si>
  <si>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</si>
  <si>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</si>
  <si>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</si>
  <si>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</si>
  <si>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</si>
  <si>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</si>
  <si>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</si>
  <si>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</si>
  <si>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</si>
  <si>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</si>
  <si>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</si>
  <si>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</si>
  <si>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</si>
  <si>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</si>
  <si>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</si>
  <si>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</si>
  <si>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</si>
  <si>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</si>
  <si>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</si>
  <si>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</si>
  <si>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</si>
  <si>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</si>
  <si>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</si>
  <si>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</si>
  <si>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</si>
  <si>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</si>
  <si>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</si>
  <si>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</si>
  <si>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</si>
  <si>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</si>
  <si>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</si>
  <si>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</si>
  <si>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</si>
  <si>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</si>
  <si>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</si>
  <si>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</si>
  <si>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</si>
  <si>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</si>
  <si>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</si>
  <si>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</si>
  <si>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</si>
  <si>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</si>
  <si>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</si>
  <si>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</si>
  <si>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</si>
  <si>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</si>
  <si>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</si>
  <si>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</si>
  <si>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</si>
  <si>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</si>
  <si>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</si>
  <si>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</si>
  <si>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</si>
  <si>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</si>
  <si>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</si>
  <si>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</si>
  <si>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</si>
  <si>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</si>
  <si>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</si>
  <si>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</si>
  <si>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</si>
  <si>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</si>
  <si>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</si>
  <si>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</si>
  <si>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</si>
  <si>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</si>
  <si>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</si>
  <si>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</si>
  <si>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</si>
  <si>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</si>
  <si>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</si>
  <si>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</si>
  <si>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</si>
  <si>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</si>
  <si>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</si>
  <si>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</si>
  <si>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</si>
  <si>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</si>
  <si>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</si>
  <si>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</si>
  <si>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</si>
  <si>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</si>
  <si>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</si>
  <si>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</si>
  <si>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</si>
  <si>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</si>
  <si>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</si>
  <si>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</si>
  <si>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</si>
  <si>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</si>
  <si>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</si>
  <si>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</si>
  <si>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</si>
  <si>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</si>
  <si>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</si>
  <si>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</si>
  <si>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</si>
  <si>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</si>
  <si>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</si>
  <si>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</si>
  <si>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</si>
  <si>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</si>
  <si>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</si>
  <si>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</si>
  <si>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</si>
  <si>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</si>
  <si>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</si>
  <si>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</si>
  <si>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</si>
  <si>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</si>
  <si>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</si>
  <si>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</si>
  <si>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</si>
  <si>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</si>
  <si>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</si>
  <si>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</si>
  <si>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</si>
  <si>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</si>
  <si>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</si>
  <si>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</si>
  <si>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</si>
  <si>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</si>
  <si>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</si>
  <si>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</si>
  <si>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</si>
  <si>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</si>
  <si>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</si>
  <si>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</si>
  <si>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</si>
  <si>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</si>
  <si>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</si>
  <si>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</si>
  <si>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</si>
  <si>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</si>
  <si>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</si>
  <si>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</si>
  <si>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</si>
  <si>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</si>
  <si>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</si>
  <si>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</si>
  <si>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</si>
  <si>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</si>
  <si>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</si>
  <si>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</si>
  <si>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</si>
  <si>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</si>
  <si>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</si>
  <si>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</si>
  <si>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</si>
  <si>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</si>
  <si>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</si>
  <si>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</si>
  <si>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</si>
  <si>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</si>
  <si>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</si>
  <si>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</si>
  <si>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</si>
  <si>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</si>
  <si>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</si>
  <si>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</si>
  <si>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</si>
  <si>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</si>
  <si>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</si>
  <si>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</si>
  <si>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</si>
  <si>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</si>
  <si>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</si>
  <si>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</si>
  <si>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</si>
  <si>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</si>
  <si>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</si>
  <si>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</si>
  <si>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</si>
  <si>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</si>
  <si>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</si>
  <si>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</si>
  <si>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</si>
  <si>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</si>
  <si>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</si>
  <si>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</si>
  <si>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</si>
  <si>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</si>
  <si>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</si>
  <si>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</si>
  <si>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</si>
  <si>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</si>
  <si>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</si>
  <si>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</si>
  <si>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</si>
  <si>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</si>
  <si>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</si>
  <si>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</si>
  <si>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</si>
  <si>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</si>
  <si>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</si>
  <si>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</si>
  <si>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</si>
  <si>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</si>
  <si>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</si>
  <si>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</si>
  <si>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</si>
  <si>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</si>
  <si>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</si>
  <si>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</si>
  <si>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</si>
  <si>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</si>
  <si>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</si>
  <si>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</si>
  <si>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</si>
  <si>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</si>
  <si>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</si>
  <si>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</si>
  <si>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</si>
  <si>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</si>
  <si>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</si>
  <si>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</si>
  <si>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</si>
  <si>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</si>
  <si>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</si>
  <si>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</si>
  <si>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</si>
  <si>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</si>
  <si>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</si>
  <si>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</si>
  <si>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</si>
  <si>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</si>
  <si>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</si>
  <si>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</si>
  <si>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</si>
  <si>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</si>
  <si>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</si>
  <si>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</si>
  <si>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</si>
  <si>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</si>
  <si>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</si>
  <si>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</si>
  <si>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</si>
  <si>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</si>
  <si>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</si>
  <si>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</si>
  <si>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</si>
  <si>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</si>
  <si>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</si>
  <si>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</si>
  <si>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</si>
  <si>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</si>
  <si>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</si>
  <si>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</si>
  <si>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</si>
  <si>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</si>
  <si>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</si>
  <si>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</si>
  <si>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</si>
  <si>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</si>
  <si>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</si>
  <si>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</si>
  <si>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</si>
  <si>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</si>
  <si>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</si>
  <si>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</si>
  <si>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</si>
  <si>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</si>
  <si>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</si>
  <si>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</si>
  <si>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</si>
  <si>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</si>
  <si>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</si>
  <si>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</si>
  <si>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</si>
  <si>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</si>
  <si>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</si>
  <si>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</si>
  <si>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</si>
  <si>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</si>
  <si>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</si>
  <si>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</si>
  <si>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</si>
  <si>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</si>
  <si>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</si>
  <si>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</si>
  <si>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</si>
  <si>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</si>
  <si>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</si>
  <si>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</si>
  <si>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</si>
  <si>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</si>
  <si>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</si>
  <si>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</si>
  <si>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</si>
  <si>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</si>
  <si>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</si>
  <si>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</si>
  <si>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</si>
  <si>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</si>
  <si>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</si>
  <si>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</si>
  <si>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</si>
  <si>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</si>
  <si>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</si>
  <si>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</si>
  <si>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</si>
  <si>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</si>
  <si>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</si>
  <si>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</si>
  <si>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</si>
  <si>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</si>
  <si>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</si>
  <si>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</si>
  <si>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</si>
  <si>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</si>
  <si>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</si>
  <si>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</si>
  <si>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</si>
  <si>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</si>
  <si>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</si>
  <si>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</si>
  <si>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</si>
  <si>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</si>
  <si>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</si>
  <si>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</si>
  <si>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</si>
  <si>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</si>
  <si>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</si>
  <si>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</si>
  <si>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</si>
  <si>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</si>
  <si>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</si>
  <si>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</si>
  <si>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</si>
  <si>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</si>
  <si>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</si>
  <si>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</si>
  <si>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</si>
  <si>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</si>
  <si>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</si>
  <si>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</si>
  <si>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</si>
  <si>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</si>
  <si>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</si>
  <si>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</si>
  <si>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</si>
  <si>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</si>
  <si>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</si>
  <si>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</si>
  <si>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</si>
  <si>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</si>
  <si>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</si>
  <si>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</si>
  <si>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</si>
  <si>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</si>
  <si>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</si>
  <si>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</si>
  <si>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</si>
  <si>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</si>
  <si>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</si>
  <si>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</si>
  <si>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</si>
  <si>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</si>
  <si>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</si>
  <si>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</si>
  <si>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</si>
  <si>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</si>
  <si>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</si>
  <si>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</si>
  <si>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</si>
  <si>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</si>
  <si>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</si>
  <si>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</si>
  <si>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</si>
  <si>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</si>
  <si>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</si>
  <si>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</si>
  <si>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</si>
  <si>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</si>
  <si>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</si>
  <si>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</si>
  <si>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</si>
  <si>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</si>
  <si>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</si>
  <si>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</si>
  <si>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</si>
  <si>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</si>
  <si>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</si>
  <si>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</si>
  <si>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</si>
  <si>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</si>
  <si>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</si>
  <si>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</si>
  <si>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</si>
  <si>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</si>
  <si>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</si>
  <si>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</si>
  <si>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</si>
  <si>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</si>
  <si>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</si>
  <si>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</si>
  <si>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</si>
  <si>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</si>
  <si>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</si>
  <si>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</si>
  <si>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</si>
  <si>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</si>
  <si>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</si>
  <si>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</si>
  <si>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</si>
  <si>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</si>
  <si>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</si>
  <si>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</si>
  <si>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</si>
  <si>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</si>
  <si>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</si>
  <si>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</si>
  <si>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</si>
  <si>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</si>
  <si>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</si>
  <si>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</si>
  <si>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</si>
  <si>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</si>
  <si>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</si>
  <si>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</si>
  <si>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</si>
  <si>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</si>
  <si>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</si>
  <si>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</si>
  <si>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</si>
  <si>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</si>
  <si>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</si>
  <si>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</si>
  <si>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</si>
  <si>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</si>
  <si>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</si>
  <si>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</si>
  <si>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</si>
  <si>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</si>
  <si>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</si>
  <si>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</si>
  <si>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</si>
  <si>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</si>
  <si>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</si>
  <si>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</si>
  <si>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</si>
  <si>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</si>
  <si>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</si>
  <si>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</si>
  <si>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</si>
  <si>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</si>
  <si>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</si>
  <si>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</si>
  <si>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</si>
  <si>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</si>
  <si>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</si>
  <si>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</si>
  <si>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</si>
  <si>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</si>
  <si>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</si>
  <si>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</si>
  <si>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</si>
  <si>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</si>
  <si>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</si>
  <si>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</si>
  <si>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</si>
  <si>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</si>
  <si>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</si>
  <si>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</si>
  <si>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</si>
  <si>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</si>
  <si>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</si>
  <si>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</si>
  <si>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</si>
  <si>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</si>
  <si>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</si>
  <si>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</si>
  <si>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</si>
  <si>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</si>
  <si>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</si>
  <si>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</si>
  <si>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</si>
  <si>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</si>
  <si>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</si>
  <si>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</si>
  <si>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</si>
  <si>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</si>
  <si>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</si>
  <si>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</si>
  <si>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</si>
  <si>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</si>
  <si>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</si>
  <si>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</si>
  <si>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</si>
  <si>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</si>
  <si>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</si>
  <si>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</si>
  <si>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</si>
  <si>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</si>
  <si>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</si>
  <si>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</si>
  <si>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</si>
  <si>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</si>
  <si>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</si>
  <si>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</si>
  <si>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</si>
  <si>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</si>
  <si>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</si>
  <si>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</si>
  <si>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</si>
  <si>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</si>
  <si>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</si>
  <si>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</si>
  <si>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</si>
  <si>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</si>
  <si>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</si>
  <si>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</si>
  <si>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</si>
  <si>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</si>
  <si>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</si>
  <si>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</si>
  <si>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</si>
  <si>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</si>
  <si>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</si>
  <si>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</si>
  <si>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</si>
  <si>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</si>
  <si>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</si>
  <si>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</si>
  <si>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</si>
  <si>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</si>
  <si>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</si>
  <si>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</si>
  <si>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</si>
  <si>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</si>
  <si>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</si>
  <si>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</si>
  <si>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</si>
  <si>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</si>
  <si>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</si>
  <si>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</si>
  <si>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</si>
  <si>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</si>
  <si>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</si>
  <si>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</si>
  <si>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</si>
  <si>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</si>
  <si>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</si>
  <si>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</si>
  <si>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</si>
  <si>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</si>
  <si>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</si>
  <si>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</si>
  <si>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</si>
  <si>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</si>
  <si>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</si>
  <si>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</si>
  <si>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</si>
  <si>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</si>
  <si>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</si>
  <si>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</si>
  <si>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</si>
  <si>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</si>
  <si>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</si>
  <si>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</si>
  <si>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</si>
  <si>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</si>
  <si>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</si>
  <si>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</si>
  <si>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</si>
  <si>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</si>
  <si>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</si>
  <si>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</si>
  <si>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</si>
  <si>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</si>
  <si>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</si>
  <si>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</si>
  <si>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</si>
  <si>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</si>
  <si>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</si>
  <si>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</si>
  <si>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</si>
  <si>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</si>
  <si>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</si>
  <si>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</si>
  <si>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</si>
  <si>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</si>
  <si>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</si>
  <si>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</si>
  <si>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</si>
  <si>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</si>
  <si>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</si>
  <si>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</si>
  <si>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</si>
  <si>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</si>
  <si>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</si>
  <si>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</si>
  <si>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</si>
  <si>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</si>
  <si>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</si>
  <si>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</si>
  <si>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</si>
  <si>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</si>
  <si>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</si>
  <si>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</si>
  <si>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</si>
  <si>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</si>
  <si>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</si>
  <si>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</si>
  <si>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</si>
  <si>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</si>
  <si>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</si>
  <si>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</si>
  <si>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</si>
  <si>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</si>
  <si>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</si>
  <si>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</si>
  <si>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</si>
  <si>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</si>
  <si>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</si>
  <si>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</si>
  <si>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</si>
  <si>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</si>
  <si>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</si>
  <si>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</si>
  <si>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</si>
  <si>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</si>
  <si>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</si>
  <si>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</si>
  <si>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</si>
  <si>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</si>
  <si>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</si>
  <si>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</si>
  <si>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</si>
  <si>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</si>
  <si>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</si>
  <si>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</si>
  <si>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</si>
  <si>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</si>
  <si>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</si>
  <si>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</si>
  <si>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</si>
  <si>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</si>
  <si>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</si>
  <si>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</si>
  <si>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</si>
  <si>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</si>
  <si>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</si>
  <si>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</si>
  <si>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</si>
  <si>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</si>
  <si>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</si>
  <si>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</si>
  <si>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</si>
  <si>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</si>
  <si>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</si>
  <si>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</si>
  <si>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</si>
  <si>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</si>
  <si>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</si>
  <si>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</si>
  <si>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</si>
  <si>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</si>
  <si>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</si>
  <si>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</si>
  <si>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</si>
  <si>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</si>
  <si>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</si>
  <si>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</si>
  <si>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</si>
  <si>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</si>
  <si>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</si>
  <si>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</si>
  <si>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</si>
  <si>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</si>
  <si>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</si>
  <si>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</si>
  <si>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</si>
  <si>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</si>
  <si>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</si>
  <si>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</si>
  <si>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</si>
  <si>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</si>
  <si>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</si>
  <si>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</si>
  <si>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</si>
  <si>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</si>
  <si>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</si>
  <si>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</si>
  <si>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</si>
  <si>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</si>
  <si>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</si>
  <si>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</si>
  <si>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</si>
  <si>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</si>
  <si>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</si>
  <si>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</si>
  <si>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</si>
  <si>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</si>
  <si>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</si>
  <si>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</si>
  <si>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</si>
  <si>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</si>
  <si>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</si>
  <si>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</si>
  <si>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</si>
  <si>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</si>
  <si>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</si>
  <si>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</si>
  <si>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</si>
  <si>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</si>
  <si>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</si>
  <si>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</si>
  <si>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</si>
  <si>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</si>
  <si>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</si>
  <si>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</si>
  <si>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</si>
  <si>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</si>
  <si>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</si>
  <si>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</si>
  <si>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</si>
  <si>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</si>
  <si>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</si>
  <si>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</si>
  <si>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</si>
  <si>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</si>
  <si>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</si>
  <si>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</si>
  <si>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</si>
  <si>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</si>
  <si>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</si>
  <si>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</si>
  <si>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</si>
  <si>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</si>
  <si>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</si>
  <si>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</si>
  <si>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</si>
  <si>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</si>
  <si>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</si>
  <si>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</si>
  <si>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</si>
  <si>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</si>
  <si>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</si>
  <si>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</si>
  <si>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</si>
  <si>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</si>
  <si>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</si>
  <si>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</si>
  <si>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</si>
  <si>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</si>
  <si>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</si>
  <si>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</si>
  <si>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</si>
  <si>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</si>
  <si>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</si>
  <si>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</si>
  <si>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</si>
  <si>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</si>
  <si>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</si>
  <si>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</si>
  <si>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</si>
  <si>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</si>
  <si>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</si>
  <si>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</si>
  <si>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</si>
  <si>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</si>
  <si>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</si>
  <si>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</si>
  <si>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</si>
  <si>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</si>
  <si>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</si>
  <si>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</si>
  <si>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</si>
  <si>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</si>
  <si>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</si>
  <si>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</si>
  <si>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</si>
  <si>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</si>
  <si>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</si>
  <si>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</si>
  <si>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</si>
  <si>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</si>
  <si>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</si>
  <si>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</si>
  <si>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</si>
  <si>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</si>
  <si>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</si>
  <si>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</si>
  <si>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</si>
  <si>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</si>
  <si>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</si>
  <si>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</si>
  <si>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</si>
  <si>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</si>
  <si>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</si>
  <si>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</si>
  <si>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</si>
  <si>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</si>
  <si>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</si>
  <si>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</si>
  <si>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</si>
  <si>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</si>
  <si>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</si>
  <si>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</si>
  <si>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</si>
  <si>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</si>
  <si>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</si>
  <si>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</si>
  <si>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</si>
  <si>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</si>
  <si>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</si>
  <si>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</si>
  <si>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</si>
  <si>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</si>
  <si>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</si>
  <si>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</si>
  <si>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</si>
  <si>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</si>
  <si>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</si>
  <si>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</si>
  <si>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</si>
  <si>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</si>
  <si>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</si>
  <si>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</si>
  <si>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</si>
  <si>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</si>
  <si>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</si>
  <si>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</si>
  <si>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</si>
  <si>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</si>
  <si>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</si>
  <si>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</si>
  <si>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</si>
  <si>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</si>
  <si>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</si>
  <si>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</si>
  <si>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</si>
  <si>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</si>
  <si>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</si>
  <si>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</si>
  <si>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</si>
  <si>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</si>
  <si>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</si>
  <si>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</si>
  <si>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</si>
  <si>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</si>
  <si>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</si>
  <si>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</si>
  <si>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</si>
  <si>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</si>
  <si>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</si>
  <si>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</si>
  <si>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</si>
  <si>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</si>
  <si>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</si>
  <si>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</si>
  <si>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</si>
  <si>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</si>
  <si>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</si>
  <si>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</si>
  <si>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</si>
  <si>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</si>
  <si>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</si>
  <si>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</si>
  <si>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</si>
  <si>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</si>
  <si>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</si>
  <si>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</si>
  <si>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</si>
  <si>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</si>
  <si>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</si>
  <si>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</si>
  <si>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</si>
  <si>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</si>
  <si>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</si>
  <si>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</si>
  <si>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</si>
  <si>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</si>
  <si>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</si>
  <si>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</si>
  <si>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</si>
  <si>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</si>
  <si>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</si>
  <si>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</si>
  <si>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</si>
  <si>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</si>
  <si>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</si>
  <si>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</si>
  <si>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</si>
  <si>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</si>
  <si>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</si>
  <si>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</si>
  <si>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</si>
  <si>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</si>
  <si>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</si>
  <si>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</si>
  <si>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</si>
  <si>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</si>
  <si>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</si>
  <si>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</si>
  <si>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</si>
  <si>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</si>
  <si>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</si>
  <si>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</si>
  <si>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</si>
  <si>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</si>
  <si>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</si>
  <si>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</si>
  <si>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</si>
  <si>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</si>
  <si>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</si>
  <si>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</si>
  <si>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</si>
  <si>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</si>
  <si>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</si>
  <si>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</si>
  <si>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</si>
  <si>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</si>
  <si>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</si>
  <si>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</si>
  <si>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</si>
  <si>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</si>
  <si>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</si>
  <si>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</si>
  <si>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</si>
  <si>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</si>
  <si>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</si>
  <si>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</si>
  <si>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</si>
  <si>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</si>
  <si>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</si>
  <si>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</si>
  <si>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</si>
  <si>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</si>
  <si>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</si>
  <si>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</si>
  <si>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</si>
  <si>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</si>
  <si>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</si>
  <si>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</si>
  <si>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</si>
  <si>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</si>
  <si>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</si>
  <si>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</si>
  <si>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</si>
  <si>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</si>
  <si>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</si>
  <si>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</si>
  <si>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</si>
  <si>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</si>
  <si>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</si>
  <si>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</si>
  <si>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</si>
  <si>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</si>
  <si>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</si>
  <si>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</si>
  <si>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</si>
  <si>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</si>
  <si>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</si>
  <si>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</si>
  <si>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</si>
  <si>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</si>
  <si>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</si>
  <si>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</si>
  <si>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</si>
  <si>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</si>
  <si>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</si>
  <si>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</si>
  <si>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</si>
  <si>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</si>
  <si>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</si>
  <si>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</si>
  <si>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</si>
  <si>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</si>
  <si>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</si>
  <si>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</si>
  <si>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</si>
  <si>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</si>
  <si>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</si>
  <si>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</si>
  <si>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</si>
  <si>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</si>
  <si>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</si>
  <si>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</si>
  <si>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</si>
  <si>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</si>
  <si>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</si>
  <si>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</si>
  <si>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</si>
  <si>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</si>
  <si>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</si>
  <si>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</si>
  <si>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</si>
  <si>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</si>
  <si>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</si>
  <si>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</si>
  <si>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</si>
  <si>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</si>
  <si>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</si>
  <si>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</si>
  <si>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</si>
  <si>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</si>
  <si>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</si>
  <si>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</si>
  <si>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</si>
  <si>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</si>
  <si>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</si>
  <si>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</si>
  <si>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</si>
  <si>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</si>
  <si>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</si>
  <si>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</si>
  <si>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</si>
  <si>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</si>
  <si>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</si>
  <si>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</si>
  <si>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</si>
  <si>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</si>
  <si>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</si>
  <si>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</si>
  <si>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</si>
  <si>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</si>
  <si>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</si>
  <si>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</si>
  <si>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</si>
  <si>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</si>
  <si>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</si>
  <si>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</si>
  <si>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</si>
  <si>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</si>
  <si>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</si>
  <si>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</si>
  <si>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</si>
  <si>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</si>
  <si>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</si>
  <si>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</si>
  <si>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</si>
  <si>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</si>
  <si>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</si>
  <si>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</si>
  <si>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</si>
  <si>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</si>
  <si>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</si>
  <si>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</si>
  <si>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</si>
  <si>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</si>
  <si>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</si>
  <si>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</si>
  <si>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</si>
  <si>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</si>
  <si>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</si>
  <si>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</si>
  <si>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</si>
  <si>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</si>
  <si>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</si>
  <si>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</si>
  <si>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</si>
  <si>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</si>
  <si>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</si>
  <si>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</si>
  <si>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</si>
  <si>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</si>
  <si>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</si>
  <si>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</si>
  <si>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</si>
  <si>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</si>
  <si>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</si>
  <si>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</si>
  <si>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</si>
  <si>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</si>
  <si>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</si>
  <si>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</si>
  <si>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</si>
  <si>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</si>
  <si>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</si>
  <si>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</si>
  <si>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</si>
  <si>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</si>
  <si>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</si>
  <si>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</si>
  <si>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</si>
  <si>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</si>
  <si>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</si>
  <si>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</si>
  <si>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</si>
  <si>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</si>
  <si>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</si>
  <si>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</si>
  <si>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</si>
  <si>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</si>
  <si>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</si>
  <si>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</si>
  <si>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</si>
  <si>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</si>
  <si>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</si>
  <si>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</si>
  <si>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</si>
  <si>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</si>
  <si>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</si>
  <si>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</si>
  <si>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</si>
  <si>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</si>
  <si>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</si>
  <si>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</si>
  <si>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</si>
  <si>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</si>
  <si>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</si>
  <si>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</si>
  <si>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</si>
  <si>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</si>
  <si>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</si>
  <si>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</si>
  <si>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</si>
  <si>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</si>
  <si>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</si>
  <si>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</si>
  <si>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</si>
  <si>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</si>
  <si>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</si>
  <si>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</si>
  <si>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</si>
  <si>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</si>
  <si>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</si>
  <si>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</si>
  <si>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</si>
  <si>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</si>
  <si>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</si>
  <si>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</si>
  <si>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</si>
  <si>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</si>
  <si>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</si>
  <si>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</si>
  <si>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</si>
  <si>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</si>
  <si>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</si>
  <si>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</si>
  <si>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</si>
  <si>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</si>
  <si>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</si>
  <si>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</si>
  <si>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</si>
  <si>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</si>
  <si>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</si>
  <si>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</si>
  <si>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</si>
  <si>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</si>
  <si>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</si>
  <si>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</si>
  <si>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</si>
  <si>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</si>
  <si>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</si>
  <si>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</si>
  <si>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</si>
  <si>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</si>
  <si>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</si>
  <si>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</si>
  <si>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</si>
  <si>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</si>
  <si>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</si>
  <si>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</si>
  <si>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</si>
  <si>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</si>
  <si>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</si>
  <si>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</si>
  <si>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</si>
  <si>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</si>
  <si>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</si>
  <si>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</si>
  <si>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</si>
  <si>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</si>
  <si>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</si>
  <si>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</si>
  <si>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</si>
  <si>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</si>
  <si>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</si>
  <si>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</si>
  <si>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</si>
  <si>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</si>
  <si>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</si>
  <si>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</si>
  <si>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</si>
  <si>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</si>
  <si>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</si>
  <si>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</si>
  <si>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</si>
  <si>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</si>
  <si>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</si>
  <si>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</si>
  <si>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</si>
  <si>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</si>
  <si>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</si>
  <si>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</si>
  <si>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</si>
  <si>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</si>
  <si>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</si>
  <si>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</si>
  <si>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</si>
  <si>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</si>
  <si>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</si>
  <si>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</si>
  <si>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</si>
  <si>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</si>
  <si>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</si>
  <si>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</si>
  <si>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</si>
  <si>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</si>
  <si>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</si>
  <si>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</si>
  <si>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</si>
  <si>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</si>
  <si>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</si>
  <si>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</si>
  <si>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</si>
  <si>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</si>
  <si>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</si>
  <si>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</si>
  <si>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</si>
  <si>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</si>
  <si>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</si>
  <si>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</si>
  <si>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</si>
  <si>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</si>
  <si>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</si>
  <si>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</si>
  <si>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</si>
  <si>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</si>
  <si>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</si>
  <si>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</si>
  <si>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</si>
  <si>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</si>
  <si>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</si>
  <si>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</si>
  <si>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</si>
  <si>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</si>
  <si>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</si>
  <si>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</si>
  <si>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</si>
  <si>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</si>
  <si>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</si>
  <si>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</si>
  <si>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</si>
  <si>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</si>
  <si>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</si>
  <si>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</si>
  <si>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</si>
  <si>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</si>
  <si>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</si>
  <si>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</si>
  <si>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</si>
  <si>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</si>
  <si>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</si>
  <si>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</si>
  <si>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</si>
  <si>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</si>
  <si>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</si>
  <si>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</si>
  <si>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</si>
  <si>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</si>
  <si>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</si>
  <si>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</si>
  <si>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</si>
  <si>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</si>
  <si>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</si>
  <si>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</si>
  <si>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</si>
  <si>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</si>
  <si>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</si>
  <si>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</si>
  <si>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</si>
  <si>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</si>
  <si>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</si>
  <si>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</si>
  <si>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</si>
  <si>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</si>
  <si>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</si>
  <si>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</si>
  <si>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</si>
  <si>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</si>
  <si>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</si>
  <si>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</si>
  <si>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</si>
  <si>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</si>
  <si>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</si>
  <si>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</si>
  <si>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</si>
  <si>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</si>
  <si>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</si>
  <si>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</si>
  <si>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</si>
  <si>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</si>
  <si>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</si>
  <si>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</si>
  <si>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</si>
  <si>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</si>
  <si>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</si>
  <si>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</si>
  <si>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</si>
  <si>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</si>
  <si>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</si>
  <si>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</si>
  <si>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</si>
  <si>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</si>
  <si>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</si>
  <si>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</si>
  <si>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</si>
  <si>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</si>
  <si>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</si>
  <si>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</si>
  <si>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</si>
  <si>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</si>
  <si>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</si>
  <si>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</si>
  <si>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</si>
  <si>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</si>
  <si>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</si>
  <si>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</si>
  <si>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</si>
  <si>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</si>
  <si>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</si>
  <si>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</si>
  <si>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</si>
  <si>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</si>
  <si>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</si>
  <si>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</si>
  <si>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</si>
  <si>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</si>
  <si>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</si>
  <si>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</si>
  <si>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</si>
  <si>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</si>
  <si>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</si>
  <si>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</si>
  <si>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</si>
  <si>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</si>
  <si>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</si>
  <si>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</si>
  <si>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</si>
  <si>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</si>
  <si>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</si>
  <si>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</si>
  <si>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</si>
  <si>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</si>
  <si>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</si>
  <si>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</si>
  <si>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</si>
  <si>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</si>
  <si>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</si>
  <si>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</si>
  <si>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</si>
  <si>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</si>
  <si>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</si>
  <si>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</si>
  <si>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</si>
  <si>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</si>
  <si>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</si>
  <si>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</si>
  <si>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</si>
  <si>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</si>
  <si>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</si>
  <si>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</si>
  <si>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</si>
  <si>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</si>
  <si>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</si>
  <si>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</si>
  <si>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</si>
  <si>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</si>
  <si>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</si>
  <si>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</si>
  <si>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</si>
  <si>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</si>
  <si>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</si>
  <si>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</si>
  <si>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</si>
  <si>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</si>
  <si>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</si>
  <si>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</si>
  <si>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</si>
  <si>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</si>
  <si>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</si>
  <si>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</si>
  <si>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</si>
  <si>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</si>
  <si>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</si>
  <si>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</si>
  <si>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</si>
  <si>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</si>
  <si>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</si>
  <si>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</si>
  <si>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</si>
  <si>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</si>
  <si>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</si>
  <si>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</si>
  <si>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</si>
  <si>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</si>
  <si>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</si>
  <si>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</si>
  <si>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</si>
  <si>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</si>
  <si>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</si>
  <si>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</si>
  <si>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</si>
  <si>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</si>
  <si>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</si>
  <si>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</si>
  <si>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</si>
  <si>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</si>
  <si>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</si>
  <si>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</si>
  <si>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</si>
  <si>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</si>
  <si>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</si>
  <si>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</si>
  <si>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</si>
  <si>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</si>
  <si>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</si>
  <si>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</si>
  <si>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</si>
  <si>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goal</t>
  </si>
  <si>
    <t>Gran Total</t>
  </si>
  <si>
    <t>Greater than 50000</t>
  </si>
  <si>
    <t>Mode</t>
  </si>
  <si>
    <t>Successful Plays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</si>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</sst>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Fill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numFmt numFmtId="34" formatCode="_(&quot;$&quot;* #,##0.00_);_(&quot;$&quot;* \(#,##0.00\);_(&quot;$&quot;* &quot;-&quot;??_);_(@_)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</a:t>
            </a:r>
            <a:r>
              <a:rPr lang="en-US" sz="1800" b="1" baseline="0"/>
              <a:t> Based on Goal</a:t>
            </a:r>
            <a:endParaRPr lang="en-US" sz="1800" b="1"/>
          </a:p>
        </c:rich>
      </c:tx>
      <c:layout>
        <c:manualLayout>
          <c:xMode val="edge"/>
          <c:yMode val="edge"/>
          <c:x val="0.42159459112136416"/>
          <c:y val="3.3991915544810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975-A256-8EA52B58BC6F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975-A256-8EA52B58BC6F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975-A256-8EA52B58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47151"/>
        <c:axId val="1163231759"/>
      </c:lineChart>
      <c:catAx>
        <c:axId val="1163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31759"/>
        <c:crosses val="autoZero"/>
        <c:auto val="1"/>
        <c:lblAlgn val="ctr"/>
        <c:lblOffset val="100"/>
        <c:noMultiLvlLbl val="0"/>
      </c:catAx>
      <c:valAx>
        <c:axId val="11632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856236101528343"/>
          <c:y val="0.93803523605534078"/>
          <c:w val="0.40280450207549123"/>
          <c:h val="4.7801465800988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</a:t>
            </a:r>
            <a:r>
              <a:rPr lang="en-US" sz="1600" b="1" baseline="0"/>
              <a:t> on Goals Suggested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 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5-4FB6-8973-0BA7BD5BDB7E}"/>
            </c:ext>
          </c:extLst>
        </c:ser>
        <c:ser>
          <c:idx val="1"/>
          <c:order val="1"/>
          <c:tx>
            <c:strRef>
              <c:f>'Outcomes Based on Goals 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5-4FB6-8973-0BA7BD5BDB7E}"/>
            </c:ext>
          </c:extLst>
        </c:ser>
        <c:ser>
          <c:idx val="2"/>
          <c:order val="2"/>
          <c:tx>
            <c:strRef>
              <c:f>'Outcomes Based on Goals 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5-4FB6-8973-0BA7BD5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422751"/>
        <c:axId val="1498424831"/>
      </c:barChart>
      <c:lineChart>
        <c:grouping val="standard"/>
        <c:varyColors val="0"/>
        <c:ser>
          <c:idx val="3"/>
          <c:order val="3"/>
          <c:tx>
            <c:strRef>
              <c:f>'Outcomes Based on Goals 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5-4FB6-8973-0BA7BD5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422751"/>
        <c:axId val="1498424831"/>
      </c:lineChart>
      <c:catAx>
        <c:axId val="149842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24831"/>
        <c:crosses val="autoZero"/>
        <c:auto val="1"/>
        <c:lblAlgn val="ctr"/>
        <c:lblOffset val="100"/>
        <c:noMultiLvlLbl val="0"/>
      </c:catAx>
      <c:valAx>
        <c:axId val="14984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2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7-45D3-83FC-B9D607780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7-45D3-83FC-B9D607780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7-45D3-83FC-B9D60778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01040"/>
        <c:axId val="663801456"/>
      </c:lineChart>
      <c:catAx>
        <c:axId val="6638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456"/>
        <c:crosses val="autoZero"/>
        <c:auto val="1"/>
        <c:lblAlgn val="ctr"/>
        <c:lblOffset val="100"/>
        <c:noMultiLvlLbl val="0"/>
      </c:catAx>
      <c:valAx>
        <c:axId val="6638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6-4CCB-98E8-4BB375DAEA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D6-4CCB-98E8-4BB375DAEA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D6-4CCB-98E8-4BB375DAEA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6-4CCB-98E8-4BB375DA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521311"/>
        <c:axId val="567521727"/>
      </c:barChart>
      <c:catAx>
        <c:axId val="56752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727"/>
        <c:crosses val="autoZero"/>
        <c:auto val="1"/>
        <c:lblAlgn val="ctr"/>
        <c:lblOffset val="100"/>
        <c:noMultiLvlLbl val="0"/>
      </c:catAx>
      <c:valAx>
        <c:axId val="5675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B2B-BDE7-38A7E694EE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6-4B2B-BDE7-38A7E694EE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6-4B2B-BDE7-38A7E694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024303"/>
        <c:axId val="559028687"/>
      </c:barChart>
      <c:catAx>
        <c:axId val="5050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28687"/>
        <c:crosses val="autoZero"/>
        <c:auto val="1"/>
        <c:lblAlgn val="ctr"/>
        <c:lblOffset val="100"/>
        <c:noMultiLvlLbl val="0"/>
      </c:catAx>
      <c:valAx>
        <c:axId val="5590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9-479D-A28C-80E3AB2FA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9-479D-A28C-80E3AB2FA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9-479D-A28C-80E3AB2FA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9-479D-A28C-80E3AB2F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69535"/>
        <c:axId val="1077972863"/>
      </c:lineChart>
      <c:catAx>
        <c:axId val="107796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72863"/>
        <c:crosses val="autoZero"/>
        <c:auto val="1"/>
        <c:lblAlgn val="ctr"/>
        <c:lblOffset val="100"/>
        <c:noMultiLvlLbl val="0"/>
      </c:catAx>
      <c:valAx>
        <c:axId val="10779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6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155255</xdr:rowOff>
    </xdr:from>
    <xdr:to>
      <xdr:col>28</xdr:col>
      <xdr:colOff>594360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CAFA6-6A8E-45C2-C3D4-A09C872B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598169</xdr:colOff>
      <xdr:row>31</xdr:row>
      <xdr:rowOff>16192</xdr:rowOff>
    </xdr:from>
    <xdr:to>
      <xdr:col>28</xdr:col>
      <xdr:colOff>561974</xdr:colOff>
      <xdr:row>62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51A10-43FD-447C-5A25-F8ACD288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61909</xdr:rowOff>
    </xdr:from>
    <xdr:to>
      <xdr:col>25</xdr:col>
      <xdr:colOff>601980</xdr:colOff>
      <xdr:row>32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3D94-EE54-F942-B1BE-80F78449A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155257</xdr:rowOff>
    </xdr:from>
    <xdr:to>
      <xdr:col>17</xdr:col>
      <xdr:colOff>365759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2EFC7-5830-1EBD-BCB7-626307C9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5</xdr:row>
      <xdr:rowOff>63817</xdr:rowOff>
    </xdr:from>
    <xdr:to>
      <xdr:col>18</xdr:col>
      <xdr:colOff>331469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94331-6CEE-C40C-F156-F35C4EF8A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16192</xdr:rowOff>
    </xdr:from>
    <xdr:to>
      <xdr:col>13</xdr:col>
      <xdr:colOff>592455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4A905-37BA-8DC5-E792-40E4AE13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ae/OneDrive/Desktop/CLASS%20FOLDER/Crowdfunding%20Analysis/Workfile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istics (2)"/>
      <sheetName val="Kickstarter"/>
      <sheetName val="Failed US Kickstarters"/>
      <sheetName val="Chart1"/>
      <sheetName val="Successful US Kickstarters (2)"/>
      <sheetName val="Failed US Kickstarters (2)"/>
      <sheetName val="Successful US Kickstarters"/>
      <sheetName val="Descriptive Statistic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865813773147" createdVersion="7" refreshedVersion="7" minRefreshableVersion="3" recordCount="4114" xr:uid="{78050109-3C60-4CA4-9003-D2DFCB709C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909721990742" createdVersion="7" refreshedVersion="7" minRefreshableVersion="3" recordCount="4114" xr:uid="{714CD699-048F-4855-BEF8-6E3D8C00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7.108146296297" createdVersion="7" refreshedVersion="7" minRefreshableVersion="3" recordCount="4114" xr:uid="{CDD8C1B9-DFA0-44DF-AC3C-879A20C471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70400-7347-4040-90FA-09940D5149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93C46-BF10-4231-A214-5CD1540D53C3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:C1052" firstHeaderRow="1" firstDataRow="2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numFmtId="44" showAll="0"/>
    <pivotField numFmtId="164" showAll="0"/>
    <pivotField axis="axisCol" multipleItemSelectionAllowe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0"/>
  </rowFields>
  <rowItems count="1047"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</rowItems>
  <colFields count="1">
    <field x="5"/>
  </colFields>
  <colItems count="2">
    <i>
      <x v="1"/>
    </i>
    <i>
      <x v="2"/>
    </i>
  </colItems>
  <pageFields count="1">
    <pageField fld="17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C8AD3-ADD1-48ED-B7CC-50145C0D4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3E22D-DBB0-4B4A-9140-29B1F72072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B7448-C5D7-442E-A821-AA14520390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0B0D21-94D5-48C5-8861-9D7EFF1730FA}" name="Table1" displayName="Table1" ref="A39:B46" totalsRowShown="0">
  <autoFilter ref="A39:B46" xr:uid="{3C0B0D21-94D5-48C5-8861-9D7EFF1730FA}"/>
  <tableColumns count="2">
    <tableColumn id="1" xr3:uid="{B98DA772-9967-4251-A6EC-D835A2387842}" name="Statistics"/>
    <tableColumn id="2" xr3:uid="{C33F186B-DF16-41E4-A480-E8E5504FF92A}" name="Successful Play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8374-14D3-4447-9175-BCEAA3B9CF07}">
  <dimension ref="A1:H46"/>
  <sheetViews>
    <sheetView tabSelected="1" workbookViewId="0">
      <selection activeCell="E43" sqref="E43"/>
    </sheetView>
  </sheetViews>
  <sheetFormatPr defaultRowHeight="14.4" x14ac:dyDescent="0.3"/>
  <cols>
    <col min="1" max="1" width="24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0" bestFit="1" customWidth="1"/>
    <col min="7" max="7" width="16.5546875" style="20" bestFit="1" customWidth="1"/>
    <col min="8" max="8" width="19.33203125" style="20" bestFit="1" customWidth="1"/>
  </cols>
  <sheetData>
    <row r="1" spans="1:8" x14ac:dyDescent="0.3">
      <c r="A1" t="s">
        <v>8381</v>
      </c>
      <c r="B1" s="19" t="s">
        <v>8397</v>
      </c>
      <c r="C1" s="19" t="s">
        <v>8398</v>
      </c>
      <c r="D1" s="19" t="s">
        <v>8399</v>
      </c>
      <c r="E1" s="18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COUNTIF(Notes!B:B,"&lt;1000")</f>
        <v>141</v>
      </c>
      <c r="C2">
        <f>COUNTIF(Notes!C:C,"&lt;1000")</f>
        <v>45</v>
      </c>
      <c r="D2">
        <v>0</v>
      </c>
      <c r="E2" s="18">
        <f>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</row>
    <row r="3" spans="1:8" x14ac:dyDescent="0.3">
      <c r="A3" t="s">
        <v>8405</v>
      </c>
      <c r="B3">
        <f>COUNTIFS(Notes!B:B,"&gt;=1000",Notes!B:B,"&lt;=4999")</f>
        <v>388</v>
      </c>
      <c r="C3">
        <f>COUNTIFS(Notes!C:C,"&gt;=1000",Notes!C:C,"&lt;=4999")</f>
        <v>146</v>
      </c>
      <c r="D3">
        <v>0</v>
      </c>
      <c r="E3" s="18">
        <f t="shared" ref="E3:E14" si="1">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</row>
    <row r="4" spans="1:8" x14ac:dyDescent="0.3">
      <c r="A4" t="s">
        <v>8406</v>
      </c>
      <c r="B4">
        <f>COUNTIFS(Notes!B:B,"&gt;=5000",Notes!B:B,"&lt;=9999")</f>
        <v>93</v>
      </c>
      <c r="C4">
        <f>COUNTIFS(Notes!C:C,"&gt;=5000",Notes!C:C,"&lt;=9999")</f>
        <v>76</v>
      </c>
      <c r="D4">
        <v>0</v>
      </c>
      <c r="E4" s="18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">
      <c r="A5" t="s">
        <v>8407</v>
      </c>
      <c r="B5">
        <f>COUNTIFS(Notes!B:B,"&gt;=10000",Notes!B:B,"&lt;=14999")</f>
        <v>39</v>
      </c>
      <c r="C5">
        <f>COUNTIFS(Notes!C:C,"&gt;=10000",Notes!C:C,"&lt;=14999")</f>
        <v>33</v>
      </c>
      <c r="D5">
        <v>0</v>
      </c>
      <c r="E5" s="18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">
      <c r="A6" t="s">
        <v>8408</v>
      </c>
      <c r="B6">
        <f>COUNTIFS(Notes!B:B,"&gt;=15000",Notes!B:B,"&lt;=19999")</f>
        <v>12</v>
      </c>
      <c r="C6">
        <f>COUNTIFS(Notes!C:C,"&gt;=15000",Notes!C:C,"&lt;=19999")</f>
        <v>12</v>
      </c>
      <c r="D6">
        <v>0</v>
      </c>
      <c r="E6" s="18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">
      <c r="A7" t="s">
        <v>8409</v>
      </c>
      <c r="B7">
        <f>COUNTIFS(Notes!B:B,"&gt;=20000",Notes!B:B,"&lt;=24999")</f>
        <v>9</v>
      </c>
      <c r="C7">
        <f>COUNTIFS(Notes!C:C,"&gt;=20000",Notes!C:C,"&lt;=24999")</f>
        <v>11</v>
      </c>
      <c r="D7">
        <v>0</v>
      </c>
      <c r="E7" s="18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">
      <c r="A8" t="s">
        <v>8410</v>
      </c>
      <c r="B8">
        <f>COUNTIFS(Notes!B:B,"&gt;=25000",Notes!B:B,"&lt;=29999")</f>
        <v>1</v>
      </c>
      <c r="C8">
        <f>COUNTIFS(Notes!C:C,"&gt;=25000",Notes!C:C,"&lt;=29999")</f>
        <v>4</v>
      </c>
      <c r="D8">
        <v>0</v>
      </c>
      <c r="E8" s="1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">
      <c r="A9" t="s">
        <v>8411</v>
      </c>
      <c r="B9">
        <f>COUNTIFS(Notes!B:B,"&gt;=30000",Notes!B:B,"&lt;=34999")</f>
        <v>3</v>
      </c>
      <c r="C9">
        <f>COUNTIFS(Notes!C:C,"&gt;=30000",Notes!C:C,"&lt;=34999")</f>
        <v>8</v>
      </c>
      <c r="D9">
        <v>0</v>
      </c>
      <c r="E9" s="18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3">
      <c r="A10" t="s">
        <v>8412</v>
      </c>
      <c r="B10">
        <f>COUNTIFS(Notes!B:B,"&gt;=35000",Notes!B:B,"&lt;=39999")</f>
        <v>4</v>
      </c>
      <c r="C10">
        <f>COUNTIFS(Notes!C:C,"&gt;=35000",Notes!C:C,"&lt;=39999")</f>
        <v>2</v>
      </c>
      <c r="D10">
        <v>0</v>
      </c>
      <c r="E10" s="18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">
      <c r="A11" t="s">
        <v>8413</v>
      </c>
      <c r="B11">
        <f>COUNTIFS(Notes!B:B,"&gt;=40000",Notes!B:B,"&lt;=44999")</f>
        <v>2</v>
      </c>
      <c r="C11">
        <f>COUNTIFS(Notes!C:C,"&gt;=40000",Notes!C:C,"&lt;=44999")</f>
        <v>1</v>
      </c>
      <c r="D11">
        <v>0</v>
      </c>
      <c r="E11" s="18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3">
      <c r="A12" t="s">
        <v>8414</v>
      </c>
      <c r="B12">
        <f>COUNTIFS(Notes!B:B,"&gt;=45000",Notes!B:B,"&lt;=49999")</f>
        <v>0</v>
      </c>
      <c r="C12">
        <f>COUNTIFS(Notes!C:C,"&gt;=45000",Notes!C:C,"&lt;=49999")</f>
        <v>1</v>
      </c>
      <c r="D12">
        <v>0</v>
      </c>
      <c r="E12" s="18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3">
      <c r="A13" t="s">
        <v>8417</v>
      </c>
      <c r="B13">
        <f>COUNTIF(Notes!B:B,"&gt;=50000")</f>
        <v>2</v>
      </c>
      <c r="C13">
        <f>COUNTIF(Notes!C:C,"&gt;=50000")</f>
        <v>14</v>
      </c>
      <c r="D13">
        <v>0</v>
      </c>
      <c r="E13" s="18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  <row r="14" spans="1:8" x14ac:dyDescent="0.3">
      <c r="A14" t="s">
        <v>8416</v>
      </c>
      <c r="B14">
        <f>SUM(B2:B13)</f>
        <v>694</v>
      </c>
      <c r="C14">
        <f t="shared" ref="C14:D14" si="5">SUM(C2:C13)</f>
        <v>353</v>
      </c>
      <c r="D14">
        <f t="shared" si="5"/>
        <v>0</v>
      </c>
      <c r="E14" s="18">
        <f t="shared" si="1"/>
        <v>1047</v>
      </c>
      <c r="F14" s="21">
        <f t="shared" ref="F14" si="6">+B14/$E14</f>
        <v>0.6628462273161414</v>
      </c>
      <c r="G14" s="21">
        <f t="shared" ref="G14" si="7">+C14/$E14</f>
        <v>0.33715377268385865</v>
      </c>
      <c r="H14" s="21">
        <f t="shared" ref="H14" si="8">+D14/$E14</f>
        <v>0</v>
      </c>
    </row>
    <row r="15" spans="1:8" x14ac:dyDescent="0.3">
      <c r="F15" s="21"/>
      <c r="G15" s="21"/>
      <c r="H15" s="21"/>
    </row>
    <row r="25" spans="2:5" x14ac:dyDescent="0.3">
      <c r="B25" s="19"/>
      <c r="C25" s="19"/>
      <c r="D25" s="19"/>
      <c r="E25" s="18"/>
    </row>
    <row r="26" spans="2:5" x14ac:dyDescent="0.3">
      <c r="E26" s="18"/>
    </row>
    <row r="27" spans="2:5" x14ac:dyDescent="0.3">
      <c r="E27" s="18"/>
    </row>
    <row r="28" spans="2:5" x14ac:dyDescent="0.3">
      <c r="E28" s="18"/>
    </row>
    <row r="29" spans="2:5" x14ac:dyDescent="0.3">
      <c r="E29" s="18"/>
    </row>
    <row r="30" spans="2:5" x14ac:dyDescent="0.3">
      <c r="E30" s="18"/>
    </row>
    <row r="31" spans="2:5" x14ac:dyDescent="0.3">
      <c r="E31" s="18"/>
    </row>
    <row r="32" spans="2:5" x14ac:dyDescent="0.3">
      <c r="E32" s="18"/>
    </row>
    <row r="33" spans="1:5" x14ac:dyDescent="0.3">
      <c r="E33" s="18"/>
    </row>
    <row r="34" spans="1:5" x14ac:dyDescent="0.3">
      <c r="E34" s="18"/>
    </row>
    <row r="35" spans="1:5" x14ac:dyDescent="0.3">
      <c r="E35" s="18"/>
    </row>
    <row r="36" spans="1:5" x14ac:dyDescent="0.3">
      <c r="E36" s="18"/>
    </row>
    <row r="37" spans="1:5" x14ac:dyDescent="0.3">
      <c r="E37" s="18"/>
    </row>
    <row r="38" spans="1:5" x14ac:dyDescent="0.3">
      <c r="E38" s="18"/>
    </row>
    <row r="39" spans="1:5" x14ac:dyDescent="0.3">
      <c r="A39" t="s">
        <v>8420</v>
      </c>
      <c r="B39" t="s">
        <v>8419</v>
      </c>
    </row>
    <row r="40" spans="1:5" x14ac:dyDescent="0.3">
      <c r="A40" t="s">
        <v>8385</v>
      </c>
      <c r="B40" s="6">
        <f>AVERAGE(Notes!B6:B1052)</f>
        <v>4100.8328530259369</v>
      </c>
    </row>
    <row r="41" spans="1:5" x14ac:dyDescent="0.3">
      <c r="A41" t="s">
        <v>8386</v>
      </c>
      <c r="B41" s="6">
        <f>MEDIAN(Notes!B6:B1052)</f>
        <v>2500</v>
      </c>
    </row>
    <row r="42" spans="1:5" x14ac:dyDescent="0.3">
      <c r="A42" t="s">
        <v>8389</v>
      </c>
      <c r="B42" s="6">
        <f>_xlfn.STDEV.P(Notes!B6:B1052)</f>
        <v>7280.0721875291438</v>
      </c>
    </row>
    <row r="43" spans="1:5" x14ac:dyDescent="0.3">
      <c r="A43" t="s">
        <v>8418</v>
      </c>
      <c r="B43" s="6">
        <f>MODE(Notes!B6:B1052)</f>
        <v>2000</v>
      </c>
    </row>
    <row r="44" spans="1:5" x14ac:dyDescent="0.3">
      <c r="A44" t="s">
        <v>8390</v>
      </c>
      <c r="B44" s="6">
        <f>_xlfn.QUARTILE.EXC(Notes!B6:B1052,3)</f>
        <v>4500</v>
      </c>
    </row>
    <row r="45" spans="1:5" x14ac:dyDescent="0.3">
      <c r="A45" t="s">
        <v>8391</v>
      </c>
      <c r="B45" s="6">
        <f>_xlfn.QUARTILE.EXC(Notes!B6:B1052,1)</f>
        <v>1000</v>
      </c>
    </row>
    <row r="46" spans="1:5" x14ac:dyDescent="0.3">
      <c r="A46" t="s">
        <v>8392</v>
      </c>
      <c r="B46" s="6">
        <f>+B44-B45</f>
        <v>3500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6EBE-6C1D-40C1-BB3F-B6E4307B26C5}">
  <dimension ref="A1:E18"/>
  <sheetViews>
    <sheetView workbookViewId="0">
      <selection activeCell="D36" sqref="D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2739-3F97-4AE9-A2E7-F9CF8ADC6C66}">
  <dimension ref="A2:C1052"/>
  <sheetViews>
    <sheetView topLeftCell="A1021" workbookViewId="0">
      <selection activeCell="G13" sqref="G13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7" bestFit="1" customWidth="1"/>
    <col min="4" max="4" width="9.6640625" bestFit="1" customWidth="1"/>
    <col min="5" max="5" width="11" bestFit="1" customWidth="1"/>
  </cols>
  <sheetData>
    <row r="2" spans="1:3" x14ac:dyDescent="0.3">
      <c r="A2" s="11" t="s">
        <v>8359</v>
      </c>
      <c r="B2" t="s">
        <v>8316</v>
      </c>
    </row>
    <row r="4" spans="1:3" x14ac:dyDescent="0.3">
      <c r="A4" s="11" t="s">
        <v>8415</v>
      </c>
      <c r="B4" s="11" t="s">
        <v>8360</v>
      </c>
    </row>
    <row r="5" spans="1:3" x14ac:dyDescent="0.3">
      <c r="A5" s="11" t="s">
        <v>8362</v>
      </c>
      <c r="B5" t="s">
        <v>8218</v>
      </c>
      <c r="C5" t="s">
        <v>8220</v>
      </c>
    </row>
    <row r="6" spans="1:3" x14ac:dyDescent="0.3">
      <c r="A6" s="12">
        <v>520</v>
      </c>
      <c r="B6" s="13">
        <v>5000</v>
      </c>
      <c r="C6" s="13"/>
    </row>
    <row r="7" spans="1:3" x14ac:dyDescent="0.3">
      <c r="A7" s="12">
        <v>521</v>
      </c>
      <c r="B7" s="13">
        <v>5000</v>
      </c>
      <c r="C7" s="13"/>
    </row>
    <row r="8" spans="1:3" x14ac:dyDescent="0.3">
      <c r="A8" s="12">
        <v>522</v>
      </c>
      <c r="B8" s="13">
        <v>3000</v>
      </c>
      <c r="C8" s="13"/>
    </row>
    <row r="9" spans="1:3" x14ac:dyDescent="0.3">
      <c r="A9" s="12">
        <v>523</v>
      </c>
      <c r="B9" s="13">
        <v>5000</v>
      </c>
      <c r="C9" s="13"/>
    </row>
    <row r="10" spans="1:3" x14ac:dyDescent="0.3">
      <c r="A10" s="12">
        <v>524</v>
      </c>
      <c r="B10" s="13">
        <v>3500</v>
      </c>
      <c r="C10" s="13"/>
    </row>
    <row r="11" spans="1:3" x14ac:dyDescent="0.3">
      <c r="A11" s="12">
        <v>525</v>
      </c>
      <c r="B11" s="13">
        <v>12000</v>
      </c>
      <c r="C11" s="13"/>
    </row>
    <row r="12" spans="1:3" x14ac:dyDescent="0.3">
      <c r="A12" s="12">
        <v>526</v>
      </c>
      <c r="B12" s="13">
        <v>1500</v>
      </c>
      <c r="C12" s="13"/>
    </row>
    <row r="13" spans="1:3" x14ac:dyDescent="0.3">
      <c r="A13" s="12">
        <v>527</v>
      </c>
      <c r="B13" s="13">
        <v>10000</v>
      </c>
      <c r="C13" s="13"/>
    </row>
    <row r="14" spans="1:3" x14ac:dyDescent="0.3">
      <c r="A14" s="12">
        <v>528</v>
      </c>
      <c r="B14" s="13">
        <v>1150</v>
      </c>
      <c r="C14" s="13"/>
    </row>
    <row r="15" spans="1:3" x14ac:dyDescent="0.3">
      <c r="A15" s="12">
        <v>529</v>
      </c>
      <c r="B15" s="13">
        <v>1200</v>
      </c>
      <c r="C15" s="13"/>
    </row>
    <row r="16" spans="1:3" x14ac:dyDescent="0.3">
      <c r="A16" s="12">
        <v>530</v>
      </c>
      <c r="B16" s="13">
        <v>3405</v>
      </c>
      <c r="C16" s="13"/>
    </row>
    <row r="17" spans="1:3" x14ac:dyDescent="0.3">
      <c r="A17" s="12">
        <v>531</v>
      </c>
      <c r="B17" s="13">
        <v>4000</v>
      </c>
      <c r="C17" s="13"/>
    </row>
    <row r="18" spans="1:3" x14ac:dyDescent="0.3">
      <c r="A18" s="12">
        <v>532</v>
      </c>
      <c r="B18" s="13">
        <v>10000</v>
      </c>
      <c r="C18" s="13"/>
    </row>
    <row r="19" spans="1:3" x14ac:dyDescent="0.3">
      <c r="A19" s="12">
        <v>533</v>
      </c>
      <c r="B19" s="13">
        <v>2000</v>
      </c>
      <c r="C19" s="13"/>
    </row>
    <row r="20" spans="1:3" x14ac:dyDescent="0.3">
      <c r="A20" s="12">
        <v>534</v>
      </c>
      <c r="B20" s="13">
        <v>15000</v>
      </c>
      <c r="C20" s="13"/>
    </row>
    <row r="21" spans="1:3" x14ac:dyDescent="0.3">
      <c r="A21" s="12">
        <v>535</v>
      </c>
      <c r="B21" s="13">
        <v>2000</v>
      </c>
      <c r="C21" s="13"/>
    </row>
    <row r="22" spans="1:3" x14ac:dyDescent="0.3">
      <c r="A22" s="12">
        <v>536</v>
      </c>
      <c r="B22" s="13">
        <v>3300</v>
      </c>
      <c r="C22" s="13"/>
    </row>
    <row r="23" spans="1:3" x14ac:dyDescent="0.3">
      <c r="A23" s="12">
        <v>537</v>
      </c>
      <c r="B23" s="13">
        <v>2000</v>
      </c>
      <c r="C23" s="13"/>
    </row>
    <row r="24" spans="1:3" x14ac:dyDescent="0.3">
      <c r="A24" s="12">
        <v>538</v>
      </c>
      <c r="B24" s="13">
        <v>5000</v>
      </c>
      <c r="C24" s="13"/>
    </row>
    <row r="25" spans="1:3" x14ac:dyDescent="0.3">
      <c r="A25" s="12">
        <v>539</v>
      </c>
      <c r="B25" s="13">
        <v>500</v>
      </c>
      <c r="C25" s="13"/>
    </row>
    <row r="26" spans="1:3" x14ac:dyDescent="0.3">
      <c r="A26" s="12">
        <v>1284</v>
      </c>
      <c r="B26" s="13">
        <v>2000</v>
      </c>
      <c r="C26" s="13"/>
    </row>
    <row r="27" spans="1:3" x14ac:dyDescent="0.3">
      <c r="A27" s="12">
        <v>1285</v>
      </c>
      <c r="B27" s="13">
        <v>2000</v>
      </c>
      <c r="C27" s="13"/>
    </row>
    <row r="28" spans="1:3" x14ac:dyDescent="0.3">
      <c r="A28" s="12">
        <v>1286</v>
      </c>
      <c r="B28" s="13">
        <v>1500</v>
      </c>
      <c r="C28" s="13"/>
    </row>
    <row r="29" spans="1:3" x14ac:dyDescent="0.3">
      <c r="A29" s="12">
        <v>1287</v>
      </c>
      <c r="B29" s="13">
        <v>250</v>
      </c>
      <c r="C29" s="13"/>
    </row>
    <row r="30" spans="1:3" x14ac:dyDescent="0.3">
      <c r="A30" s="12">
        <v>1288</v>
      </c>
      <c r="B30" s="13">
        <v>4000</v>
      </c>
      <c r="C30" s="13"/>
    </row>
    <row r="31" spans="1:3" x14ac:dyDescent="0.3">
      <c r="A31" s="12">
        <v>1289</v>
      </c>
      <c r="B31" s="13">
        <v>1500</v>
      </c>
      <c r="C31" s="13"/>
    </row>
    <row r="32" spans="1:3" x14ac:dyDescent="0.3">
      <c r="A32" s="12">
        <v>1290</v>
      </c>
      <c r="B32" s="13">
        <v>3500</v>
      </c>
      <c r="C32" s="13"/>
    </row>
    <row r="33" spans="1:3" x14ac:dyDescent="0.3">
      <c r="A33" s="12">
        <v>1291</v>
      </c>
      <c r="B33" s="13">
        <v>3000</v>
      </c>
      <c r="C33" s="13"/>
    </row>
    <row r="34" spans="1:3" x14ac:dyDescent="0.3">
      <c r="A34" s="12">
        <v>1292</v>
      </c>
      <c r="B34" s="13">
        <v>1700</v>
      </c>
      <c r="C34" s="13"/>
    </row>
    <row r="35" spans="1:3" x14ac:dyDescent="0.3">
      <c r="A35" s="12">
        <v>1293</v>
      </c>
      <c r="B35" s="13">
        <v>15000</v>
      </c>
      <c r="C35" s="13"/>
    </row>
    <row r="36" spans="1:3" x14ac:dyDescent="0.3">
      <c r="A36" s="12">
        <v>1294</v>
      </c>
      <c r="B36" s="13">
        <v>500</v>
      </c>
      <c r="C36" s="13"/>
    </row>
    <row r="37" spans="1:3" x14ac:dyDescent="0.3">
      <c r="A37" s="12">
        <v>1295</v>
      </c>
      <c r="B37" s="13">
        <v>2500</v>
      </c>
      <c r="C37" s="13"/>
    </row>
    <row r="38" spans="1:3" x14ac:dyDescent="0.3">
      <c r="A38" s="12">
        <v>1296</v>
      </c>
      <c r="B38" s="13">
        <v>850</v>
      </c>
      <c r="C38" s="13"/>
    </row>
    <row r="39" spans="1:3" x14ac:dyDescent="0.3">
      <c r="A39" s="12">
        <v>1297</v>
      </c>
      <c r="B39" s="13">
        <v>20000</v>
      </c>
      <c r="C39" s="13"/>
    </row>
    <row r="40" spans="1:3" x14ac:dyDescent="0.3">
      <c r="A40" s="12">
        <v>1298</v>
      </c>
      <c r="B40" s="13">
        <v>2000</v>
      </c>
      <c r="C40" s="13"/>
    </row>
    <row r="41" spans="1:3" x14ac:dyDescent="0.3">
      <c r="A41" s="12">
        <v>1299</v>
      </c>
      <c r="B41" s="13">
        <v>3500</v>
      </c>
      <c r="C41" s="13"/>
    </row>
    <row r="42" spans="1:3" x14ac:dyDescent="0.3">
      <c r="A42" s="12">
        <v>1300</v>
      </c>
      <c r="B42" s="13">
        <v>3000</v>
      </c>
      <c r="C42" s="13"/>
    </row>
    <row r="43" spans="1:3" x14ac:dyDescent="0.3">
      <c r="A43" s="12">
        <v>1301</v>
      </c>
      <c r="B43" s="13">
        <v>2000</v>
      </c>
      <c r="C43" s="13"/>
    </row>
    <row r="44" spans="1:3" x14ac:dyDescent="0.3">
      <c r="A44" s="12">
        <v>1302</v>
      </c>
      <c r="B44" s="13">
        <v>2500</v>
      </c>
      <c r="C44" s="13"/>
    </row>
    <row r="45" spans="1:3" x14ac:dyDescent="0.3">
      <c r="A45" s="12">
        <v>1303</v>
      </c>
      <c r="B45" s="13">
        <v>3500</v>
      </c>
      <c r="C45" s="13"/>
    </row>
    <row r="46" spans="1:3" x14ac:dyDescent="0.3">
      <c r="A46" s="12">
        <v>2781</v>
      </c>
      <c r="B46" s="13">
        <v>1250</v>
      </c>
      <c r="C46" s="13"/>
    </row>
    <row r="47" spans="1:3" x14ac:dyDescent="0.3">
      <c r="A47" s="12">
        <v>2782</v>
      </c>
      <c r="B47" s="13">
        <v>1000</v>
      </c>
      <c r="C47" s="13"/>
    </row>
    <row r="48" spans="1:3" x14ac:dyDescent="0.3">
      <c r="A48" s="12">
        <v>2783</v>
      </c>
      <c r="B48" s="13">
        <v>1000</v>
      </c>
      <c r="C48" s="13"/>
    </row>
    <row r="49" spans="1:3" x14ac:dyDescent="0.3">
      <c r="A49" s="12">
        <v>2784</v>
      </c>
      <c r="B49" s="13">
        <v>6000</v>
      </c>
      <c r="C49" s="13"/>
    </row>
    <row r="50" spans="1:3" x14ac:dyDescent="0.3">
      <c r="A50" s="12">
        <v>2785</v>
      </c>
      <c r="B50" s="13">
        <v>5000</v>
      </c>
      <c r="C50" s="13"/>
    </row>
    <row r="51" spans="1:3" x14ac:dyDescent="0.3">
      <c r="A51" s="12">
        <v>2786</v>
      </c>
      <c r="B51" s="13">
        <v>2500</v>
      </c>
      <c r="C51" s="13"/>
    </row>
    <row r="52" spans="1:3" x14ac:dyDescent="0.3">
      <c r="A52" s="12">
        <v>2787</v>
      </c>
      <c r="B52" s="13">
        <v>1000</v>
      </c>
      <c r="C52" s="13"/>
    </row>
    <row r="53" spans="1:3" x14ac:dyDescent="0.3">
      <c r="A53" s="12">
        <v>2788</v>
      </c>
      <c r="B53" s="13">
        <v>2000</v>
      </c>
      <c r="C53" s="13"/>
    </row>
    <row r="54" spans="1:3" x14ac:dyDescent="0.3">
      <c r="A54" s="12">
        <v>2789</v>
      </c>
      <c r="B54" s="13">
        <v>3000</v>
      </c>
      <c r="C54" s="13"/>
    </row>
    <row r="55" spans="1:3" x14ac:dyDescent="0.3">
      <c r="A55" s="12">
        <v>2790</v>
      </c>
      <c r="B55" s="13">
        <v>3000</v>
      </c>
      <c r="C55" s="13"/>
    </row>
    <row r="56" spans="1:3" x14ac:dyDescent="0.3">
      <c r="A56" s="12">
        <v>2791</v>
      </c>
      <c r="B56" s="13">
        <v>2000</v>
      </c>
      <c r="C56" s="13"/>
    </row>
    <row r="57" spans="1:3" x14ac:dyDescent="0.3">
      <c r="A57" s="12">
        <v>2792</v>
      </c>
      <c r="B57" s="13">
        <v>2000</v>
      </c>
      <c r="C57" s="13"/>
    </row>
    <row r="58" spans="1:3" x14ac:dyDescent="0.3">
      <c r="A58" s="12">
        <v>2793</v>
      </c>
      <c r="B58" s="13">
        <v>10000</v>
      </c>
      <c r="C58" s="13"/>
    </row>
    <row r="59" spans="1:3" x14ac:dyDescent="0.3">
      <c r="A59" s="12">
        <v>2794</v>
      </c>
      <c r="B59" s="13">
        <v>50</v>
      </c>
      <c r="C59" s="13"/>
    </row>
    <row r="60" spans="1:3" x14ac:dyDescent="0.3">
      <c r="A60" s="12">
        <v>2795</v>
      </c>
      <c r="B60" s="13">
        <v>700</v>
      </c>
      <c r="C60" s="13"/>
    </row>
    <row r="61" spans="1:3" x14ac:dyDescent="0.3">
      <c r="A61" s="12">
        <v>2796</v>
      </c>
      <c r="B61" s="13">
        <v>800</v>
      </c>
      <c r="C61" s="13"/>
    </row>
    <row r="62" spans="1:3" x14ac:dyDescent="0.3">
      <c r="A62" s="12">
        <v>2797</v>
      </c>
      <c r="B62" s="13">
        <v>8000</v>
      </c>
      <c r="C62" s="13"/>
    </row>
    <row r="63" spans="1:3" x14ac:dyDescent="0.3">
      <c r="A63" s="12">
        <v>2798</v>
      </c>
      <c r="B63" s="13">
        <v>5000</v>
      </c>
      <c r="C63" s="13"/>
    </row>
    <row r="64" spans="1:3" x14ac:dyDescent="0.3">
      <c r="A64" s="12">
        <v>2799</v>
      </c>
      <c r="B64" s="13">
        <v>5000</v>
      </c>
      <c r="C64" s="13"/>
    </row>
    <row r="65" spans="1:3" x14ac:dyDescent="0.3">
      <c r="A65" s="12">
        <v>2800</v>
      </c>
      <c r="B65" s="13">
        <v>1000</v>
      </c>
      <c r="C65" s="13"/>
    </row>
    <row r="66" spans="1:3" x14ac:dyDescent="0.3">
      <c r="A66" s="12">
        <v>2801</v>
      </c>
      <c r="B66" s="13">
        <v>500</v>
      </c>
      <c r="C66" s="13"/>
    </row>
    <row r="67" spans="1:3" x14ac:dyDescent="0.3">
      <c r="A67" s="12">
        <v>2802</v>
      </c>
      <c r="B67" s="13">
        <v>3000</v>
      </c>
      <c r="C67" s="13"/>
    </row>
    <row r="68" spans="1:3" x14ac:dyDescent="0.3">
      <c r="A68" s="12">
        <v>2803</v>
      </c>
      <c r="B68" s="13">
        <v>10000</v>
      </c>
      <c r="C68" s="13"/>
    </row>
    <row r="69" spans="1:3" x14ac:dyDescent="0.3">
      <c r="A69" s="12">
        <v>2804</v>
      </c>
      <c r="B69" s="13">
        <v>1000</v>
      </c>
      <c r="C69" s="13"/>
    </row>
    <row r="70" spans="1:3" x14ac:dyDescent="0.3">
      <c r="A70" s="12">
        <v>2805</v>
      </c>
      <c r="B70" s="13">
        <v>400</v>
      </c>
      <c r="C70" s="13"/>
    </row>
    <row r="71" spans="1:3" x14ac:dyDescent="0.3">
      <c r="A71" s="12">
        <v>2806</v>
      </c>
      <c r="B71" s="13">
        <v>3000</v>
      </c>
      <c r="C71" s="13"/>
    </row>
    <row r="72" spans="1:3" x14ac:dyDescent="0.3">
      <c r="A72" s="12">
        <v>2807</v>
      </c>
      <c r="B72" s="13">
        <v>5000</v>
      </c>
      <c r="C72" s="13"/>
    </row>
    <row r="73" spans="1:3" x14ac:dyDescent="0.3">
      <c r="A73" s="12">
        <v>2808</v>
      </c>
      <c r="B73" s="13">
        <v>4500</v>
      </c>
      <c r="C73" s="13"/>
    </row>
    <row r="74" spans="1:3" x14ac:dyDescent="0.3">
      <c r="A74" s="12">
        <v>2809</v>
      </c>
      <c r="B74" s="13">
        <v>2500</v>
      </c>
      <c r="C74" s="13"/>
    </row>
    <row r="75" spans="1:3" x14ac:dyDescent="0.3">
      <c r="A75" s="12">
        <v>2810</v>
      </c>
      <c r="B75" s="13">
        <v>2500</v>
      </c>
      <c r="C75" s="13"/>
    </row>
    <row r="76" spans="1:3" x14ac:dyDescent="0.3">
      <c r="A76" s="12">
        <v>2811</v>
      </c>
      <c r="B76" s="13">
        <v>10000</v>
      </c>
      <c r="C76" s="13"/>
    </row>
    <row r="77" spans="1:3" x14ac:dyDescent="0.3">
      <c r="A77" s="12">
        <v>2812</v>
      </c>
      <c r="B77" s="13">
        <v>5000</v>
      </c>
      <c r="C77" s="13"/>
    </row>
    <row r="78" spans="1:3" x14ac:dyDescent="0.3">
      <c r="A78" s="12">
        <v>2813</v>
      </c>
      <c r="B78" s="13">
        <v>2800</v>
      </c>
      <c r="C78" s="13"/>
    </row>
    <row r="79" spans="1:3" x14ac:dyDescent="0.3">
      <c r="A79" s="12">
        <v>2814</v>
      </c>
      <c r="B79" s="13">
        <v>1500</v>
      </c>
      <c r="C79" s="13"/>
    </row>
    <row r="80" spans="1:3" x14ac:dyDescent="0.3">
      <c r="A80" s="12">
        <v>2815</v>
      </c>
      <c r="B80" s="13">
        <v>250</v>
      </c>
      <c r="C80" s="13"/>
    </row>
    <row r="81" spans="1:3" x14ac:dyDescent="0.3">
      <c r="A81" s="12">
        <v>2816</v>
      </c>
      <c r="B81" s="13">
        <v>3000</v>
      </c>
      <c r="C81" s="13"/>
    </row>
    <row r="82" spans="1:3" x14ac:dyDescent="0.3">
      <c r="A82" s="12">
        <v>2817</v>
      </c>
      <c r="B82" s="13">
        <v>600</v>
      </c>
      <c r="C82" s="13"/>
    </row>
    <row r="83" spans="1:3" x14ac:dyDescent="0.3">
      <c r="A83" s="12">
        <v>2818</v>
      </c>
      <c r="B83" s="13">
        <v>10000</v>
      </c>
      <c r="C83" s="13"/>
    </row>
    <row r="84" spans="1:3" x14ac:dyDescent="0.3">
      <c r="A84" s="12">
        <v>2819</v>
      </c>
      <c r="B84" s="13">
        <v>5000</v>
      </c>
      <c r="C84" s="13"/>
    </row>
    <row r="85" spans="1:3" x14ac:dyDescent="0.3">
      <c r="A85" s="12">
        <v>2820</v>
      </c>
      <c r="B85" s="13">
        <v>200</v>
      </c>
      <c r="C85" s="13"/>
    </row>
    <row r="86" spans="1:3" x14ac:dyDescent="0.3">
      <c r="A86" s="12">
        <v>2821</v>
      </c>
      <c r="B86" s="13">
        <v>1000</v>
      </c>
      <c r="C86" s="13"/>
    </row>
    <row r="87" spans="1:3" x14ac:dyDescent="0.3">
      <c r="A87" s="12">
        <v>2822</v>
      </c>
      <c r="B87" s="13">
        <v>6000</v>
      </c>
      <c r="C87" s="13"/>
    </row>
    <row r="88" spans="1:3" x14ac:dyDescent="0.3">
      <c r="A88" s="12">
        <v>2823</v>
      </c>
      <c r="B88" s="13">
        <v>100</v>
      </c>
      <c r="C88" s="13"/>
    </row>
    <row r="89" spans="1:3" x14ac:dyDescent="0.3">
      <c r="A89" s="12">
        <v>2824</v>
      </c>
      <c r="B89" s="13">
        <v>650</v>
      </c>
      <c r="C89" s="13"/>
    </row>
    <row r="90" spans="1:3" x14ac:dyDescent="0.3">
      <c r="A90" s="12">
        <v>2825</v>
      </c>
      <c r="B90" s="13">
        <v>3000</v>
      </c>
      <c r="C90" s="13"/>
    </row>
    <row r="91" spans="1:3" x14ac:dyDescent="0.3">
      <c r="A91" s="12">
        <v>2826</v>
      </c>
      <c r="B91" s="13">
        <v>2000</v>
      </c>
      <c r="C91" s="13"/>
    </row>
    <row r="92" spans="1:3" x14ac:dyDescent="0.3">
      <c r="A92" s="12">
        <v>2827</v>
      </c>
      <c r="B92" s="13">
        <v>2000</v>
      </c>
      <c r="C92" s="13"/>
    </row>
    <row r="93" spans="1:3" x14ac:dyDescent="0.3">
      <c r="A93" s="12">
        <v>2828</v>
      </c>
      <c r="B93" s="13">
        <v>9500</v>
      </c>
      <c r="C93" s="13"/>
    </row>
    <row r="94" spans="1:3" x14ac:dyDescent="0.3">
      <c r="A94" s="12">
        <v>2829</v>
      </c>
      <c r="B94" s="13">
        <v>2500</v>
      </c>
      <c r="C94" s="13"/>
    </row>
    <row r="95" spans="1:3" x14ac:dyDescent="0.3">
      <c r="A95" s="12">
        <v>2830</v>
      </c>
      <c r="B95" s="13">
        <v>3000</v>
      </c>
      <c r="C95" s="13"/>
    </row>
    <row r="96" spans="1:3" x14ac:dyDescent="0.3">
      <c r="A96" s="12">
        <v>2831</v>
      </c>
      <c r="B96" s="13">
        <v>3000</v>
      </c>
      <c r="C96" s="13"/>
    </row>
    <row r="97" spans="1:3" x14ac:dyDescent="0.3">
      <c r="A97" s="12">
        <v>2832</v>
      </c>
      <c r="B97" s="13">
        <v>2500</v>
      </c>
      <c r="C97" s="13"/>
    </row>
    <row r="98" spans="1:3" x14ac:dyDescent="0.3">
      <c r="A98" s="12">
        <v>2833</v>
      </c>
      <c r="B98" s="13">
        <v>2700</v>
      </c>
      <c r="C98" s="13"/>
    </row>
    <row r="99" spans="1:3" x14ac:dyDescent="0.3">
      <c r="A99" s="12">
        <v>2834</v>
      </c>
      <c r="B99" s="13">
        <v>800</v>
      </c>
      <c r="C99" s="13"/>
    </row>
    <row r="100" spans="1:3" x14ac:dyDescent="0.3">
      <c r="A100" s="12">
        <v>2835</v>
      </c>
      <c r="B100" s="13">
        <v>1000</v>
      </c>
      <c r="C100" s="13"/>
    </row>
    <row r="101" spans="1:3" x14ac:dyDescent="0.3">
      <c r="A101" s="12">
        <v>2836</v>
      </c>
      <c r="B101" s="13">
        <v>450</v>
      </c>
      <c r="C101" s="13"/>
    </row>
    <row r="102" spans="1:3" x14ac:dyDescent="0.3">
      <c r="A102" s="12">
        <v>2837</v>
      </c>
      <c r="B102" s="13">
        <v>850</v>
      </c>
      <c r="C102" s="13"/>
    </row>
    <row r="103" spans="1:3" x14ac:dyDescent="0.3">
      <c r="A103" s="12">
        <v>2838</v>
      </c>
      <c r="B103" s="13">
        <v>2000</v>
      </c>
      <c r="C103" s="13"/>
    </row>
    <row r="104" spans="1:3" x14ac:dyDescent="0.3">
      <c r="A104" s="12">
        <v>2839</v>
      </c>
      <c r="B104" s="13">
        <v>3500</v>
      </c>
      <c r="C104" s="13"/>
    </row>
    <row r="105" spans="1:3" x14ac:dyDescent="0.3">
      <c r="A105" s="12">
        <v>2840</v>
      </c>
      <c r="B105" s="13">
        <v>2500</v>
      </c>
      <c r="C105" s="13"/>
    </row>
    <row r="106" spans="1:3" x14ac:dyDescent="0.3">
      <c r="A106" s="12">
        <v>2841</v>
      </c>
      <c r="B106" s="13"/>
      <c r="C106" s="13">
        <v>1000</v>
      </c>
    </row>
    <row r="107" spans="1:3" x14ac:dyDescent="0.3">
      <c r="A107" s="12">
        <v>2842</v>
      </c>
      <c r="B107" s="13"/>
      <c r="C107" s="13">
        <v>1500</v>
      </c>
    </row>
    <row r="108" spans="1:3" x14ac:dyDescent="0.3">
      <c r="A108" s="12">
        <v>2843</v>
      </c>
      <c r="B108" s="13"/>
      <c r="C108" s="13">
        <v>1200</v>
      </c>
    </row>
    <row r="109" spans="1:3" x14ac:dyDescent="0.3">
      <c r="A109" s="12">
        <v>2844</v>
      </c>
      <c r="B109" s="13"/>
      <c r="C109" s="13">
        <v>550</v>
      </c>
    </row>
    <row r="110" spans="1:3" x14ac:dyDescent="0.3">
      <c r="A110" s="12">
        <v>2845</v>
      </c>
      <c r="B110" s="13"/>
      <c r="C110" s="13">
        <v>7500</v>
      </c>
    </row>
    <row r="111" spans="1:3" x14ac:dyDescent="0.3">
      <c r="A111" s="12">
        <v>2846</v>
      </c>
      <c r="B111" s="13"/>
      <c r="C111" s="13">
        <v>8000</v>
      </c>
    </row>
    <row r="112" spans="1:3" x14ac:dyDescent="0.3">
      <c r="A112" s="12">
        <v>2847</v>
      </c>
      <c r="B112" s="13"/>
      <c r="C112" s="13">
        <v>2000</v>
      </c>
    </row>
    <row r="113" spans="1:3" x14ac:dyDescent="0.3">
      <c r="A113" s="12">
        <v>2848</v>
      </c>
      <c r="B113" s="13"/>
      <c r="C113" s="13">
        <v>35000</v>
      </c>
    </row>
    <row r="114" spans="1:3" x14ac:dyDescent="0.3">
      <c r="A114" s="12">
        <v>2849</v>
      </c>
      <c r="B114" s="13"/>
      <c r="C114" s="13">
        <v>500</v>
      </c>
    </row>
    <row r="115" spans="1:3" x14ac:dyDescent="0.3">
      <c r="A115" s="12">
        <v>2850</v>
      </c>
      <c r="B115" s="13"/>
      <c r="C115" s="13">
        <v>8000</v>
      </c>
    </row>
    <row r="116" spans="1:3" x14ac:dyDescent="0.3">
      <c r="A116" s="12">
        <v>2851</v>
      </c>
      <c r="B116" s="13"/>
      <c r="C116" s="13">
        <v>4500</v>
      </c>
    </row>
    <row r="117" spans="1:3" x14ac:dyDescent="0.3">
      <c r="A117" s="12">
        <v>2852</v>
      </c>
      <c r="B117" s="13"/>
      <c r="C117" s="13">
        <v>5000</v>
      </c>
    </row>
    <row r="118" spans="1:3" x14ac:dyDescent="0.3">
      <c r="A118" s="12">
        <v>2853</v>
      </c>
      <c r="B118" s="13"/>
      <c r="C118" s="13">
        <v>9500</v>
      </c>
    </row>
    <row r="119" spans="1:3" x14ac:dyDescent="0.3">
      <c r="A119" s="12">
        <v>2854</v>
      </c>
      <c r="B119" s="13"/>
      <c r="C119" s="13">
        <v>1000</v>
      </c>
    </row>
    <row r="120" spans="1:3" x14ac:dyDescent="0.3">
      <c r="A120" s="12">
        <v>2855</v>
      </c>
      <c r="B120" s="13"/>
      <c r="C120" s="13">
        <v>600</v>
      </c>
    </row>
    <row r="121" spans="1:3" x14ac:dyDescent="0.3">
      <c r="A121" s="12">
        <v>2856</v>
      </c>
      <c r="B121" s="13"/>
      <c r="C121" s="13">
        <v>3000</v>
      </c>
    </row>
    <row r="122" spans="1:3" x14ac:dyDescent="0.3">
      <c r="A122" s="12">
        <v>2857</v>
      </c>
      <c r="B122" s="13"/>
      <c r="C122" s="13">
        <v>38000</v>
      </c>
    </row>
    <row r="123" spans="1:3" x14ac:dyDescent="0.3">
      <c r="A123" s="12">
        <v>2858</v>
      </c>
      <c r="B123" s="13"/>
      <c r="C123" s="13">
        <v>1000</v>
      </c>
    </row>
    <row r="124" spans="1:3" x14ac:dyDescent="0.3">
      <c r="A124" s="12">
        <v>2859</v>
      </c>
      <c r="B124" s="13"/>
      <c r="C124" s="13">
        <v>2000</v>
      </c>
    </row>
    <row r="125" spans="1:3" x14ac:dyDescent="0.3">
      <c r="A125" s="12">
        <v>2860</v>
      </c>
      <c r="B125" s="13"/>
      <c r="C125" s="13">
        <v>4000</v>
      </c>
    </row>
    <row r="126" spans="1:3" x14ac:dyDescent="0.3">
      <c r="A126" s="12">
        <v>2861</v>
      </c>
      <c r="B126" s="13"/>
      <c r="C126" s="13">
        <v>250</v>
      </c>
    </row>
    <row r="127" spans="1:3" x14ac:dyDescent="0.3">
      <c r="A127" s="12">
        <v>2862</v>
      </c>
      <c r="B127" s="13"/>
      <c r="C127" s="13">
        <v>12700</v>
      </c>
    </row>
    <row r="128" spans="1:3" x14ac:dyDescent="0.3">
      <c r="A128" s="12">
        <v>2863</v>
      </c>
      <c r="B128" s="13"/>
      <c r="C128" s="13">
        <v>50000</v>
      </c>
    </row>
    <row r="129" spans="1:3" x14ac:dyDescent="0.3">
      <c r="A129" s="12">
        <v>2864</v>
      </c>
      <c r="B129" s="13"/>
      <c r="C129" s="13">
        <v>2500</v>
      </c>
    </row>
    <row r="130" spans="1:3" x14ac:dyDescent="0.3">
      <c r="A130" s="12">
        <v>2865</v>
      </c>
      <c r="B130" s="13"/>
      <c r="C130" s="13">
        <v>2888</v>
      </c>
    </row>
    <row r="131" spans="1:3" x14ac:dyDescent="0.3">
      <c r="A131" s="12">
        <v>2866</v>
      </c>
      <c r="B131" s="13"/>
      <c r="C131" s="13">
        <v>5000</v>
      </c>
    </row>
    <row r="132" spans="1:3" x14ac:dyDescent="0.3">
      <c r="A132" s="12">
        <v>2867</v>
      </c>
      <c r="B132" s="13"/>
      <c r="C132" s="13">
        <v>2500</v>
      </c>
    </row>
    <row r="133" spans="1:3" x14ac:dyDescent="0.3">
      <c r="A133" s="12">
        <v>2868</v>
      </c>
      <c r="B133" s="13"/>
      <c r="C133" s="13">
        <v>15000</v>
      </c>
    </row>
    <row r="134" spans="1:3" x14ac:dyDescent="0.3">
      <c r="A134" s="12">
        <v>2869</v>
      </c>
      <c r="B134" s="13"/>
      <c r="C134" s="13">
        <v>20000</v>
      </c>
    </row>
    <row r="135" spans="1:3" x14ac:dyDescent="0.3">
      <c r="A135" s="12">
        <v>2870</v>
      </c>
      <c r="B135" s="13"/>
      <c r="C135" s="13">
        <v>5000</v>
      </c>
    </row>
    <row r="136" spans="1:3" x14ac:dyDescent="0.3">
      <c r="A136" s="12">
        <v>2871</v>
      </c>
      <c r="B136" s="13"/>
      <c r="C136" s="13">
        <v>10000</v>
      </c>
    </row>
    <row r="137" spans="1:3" x14ac:dyDescent="0.3">
      <c r="A137" s="12">
        <v>2872</v>
      </c>
      <c r="B137" s="13"/>
      <c r="C137" s="13">
        <v>3000</v>
      </c>
    </row>
    <row r="138" spans="1:3" x14ac:dyDescent="0.3">
      <c r="A138" s="12">
        <v>2873</v>
      </c>
      <c r="B138" s="13"/>
      <c r="C138" s="13">
        <v>2500</v>
      </c>
    </row>
    <row r="139" spans="1:3" x14ac:dyDescent="0.3">
      <c r="A139" s="12">
        <v>2874</v>
      </c>
      <c r="B139" s="13"/>
      <c r="C139" s="13">
        <v>5000</v>
      </c>
    </row>
    <row r="140" spans="1:3" x14ac:dyDescent="0.3">
      <c r="A140" s="12">
        <v>2875</v>
      </c>
      <c r="B140" s="13"/>
      <c r="C140" s="13">
        <v>20000</v>
      </c>
    </row>
    <row r="141" spans="1:3" x14ac:dyDescent="0.3">
      <c r="A141" s="12">
        <v>2876</v>
      </c>
      <c r="B141" s="13"/>
      <c r="C141" s="13">
        <v>150000</v>
      </c>
    </row>
    <row r="142" spans="1:3" x14ac:dyDescent="0.3">
      <c r="A142" s="12">
        <v>2877</v>
      </c>
      <c r="B142" s="13"/>
      <c r="C142" s="13">
        <v>6000</v>
      </c>
    </row>
    <row r="143" spans="1:3" x14ac:dyDescent="0.3">
      <c r="A143" s="12">
        <v>2878</v>
      </c>
      <c r="B143" s="13"/>
      <c r="C143" s="13">
        <v>3000</v>
      </c>
    </row>
    <row r="144" spans="1:3" x14ac:dyDescent="0.3">
      <c r="A144" s="12">
        <v>2879</v>
      </c>
      <c r="B144" s="13"/>
      <c r="C144" s="13">
        <v>11200</v>
      </c>
    </row>
    <row r="145" spans="1:3" x14ac:dyDescent="0.3">
      <c r="A145" s="12">
        <v>2880</v>
      </c>
      <c r="B145" s="13"/>
      <c r="C145" s="13">
        <v>12000</v>
      </c>
    </row>
    <row r="146" spans="1:3" x14ac:dyDescent="0.3">
      <c r="A146" s="12">
        <v>2881</v>
      </c>
      <c r="B146" s="13"/>
      <c r="C146" s="13">
        <v>5500</v>
      </c>
    </row>
    <row r="147" spans="1:3" x14ac:dyDescent="0.3">
      <c r="A147" s="12">
        <v>2882</v>
      </c>
      <c r="B147" s="13"/>
      <c r="C147" s="13">
        <v>750</v>
      </c>
    </row>
    <row r="148" spans="1:3" x14ac:dyDescent="0.3">
      <c r="A148" s="12">
        <v>2883</v>
      </c>
      <c r="B148" s="13"/>
      <c r="C148" s="13">
        <v>10000</v>
      </c>
    </row>
    <row r="149" spans="1:3" x14ac:dyDescent="0.3">
      <c r="A149" s="12">
        <v>2884</v>
      </c>
      <c r="B149" s="13"/>
      <c r="C149" s="13">
        <v>45000</v>
      </c>
    </row>
    <row r="150" spans="1:3" x14ac:dyDescent="0.3">
      <c r="A150" s="12">
        <v>2885</v>
      </c>
      <c r="B150" s="13"/>
      <c r="C150" s="13">
        <v>400</v>
      </c>
    </row>
    <row r="151" spans="1:3" x14ac:dyDescent="0.3">
      <c r="A151" s="12">
        <v>2886</v>
      </c>
      <c r="B151" s="13"/>
      <c r="C151" s="13">
        <v>200</v>
      </c>
    </row>
    <row r="152" spans="1:3" x14ac:dyDescent="0.3">
      <c r="A152" s="12">
        <v>2887</v>
      </c>
      <c r="B152" s="13"/>
      <c r="C152" s="13">
        <v>3000</v>
      </c>
    </row>
    <row r="153" spans="1:3" x14ac:dyDescent="0.3">
      <c r="A153" s="12">
        <v>2888</v>
      </c>
      <c r="B153" s="13"/>
      <c r="C153" s="13">
        <v>30000</v>
      </c>
    </row>
    <row r="154" spans="1:3" x14ac:dyDescent="0.3">
      <c r="A154" s="12">
        <v>2889</v>
      </c>
      <c r="B154" s="13"/>
      <c r="C154" s="13">
        <v>3000</v>
      </c>
    </row>
    <row r="155" spans="1:3" x14ac:dyDescent="0.3">
      <c r="A155" s="12">
        <v>2890</v>
      </c>
      <c r="B155" s="13"/>
      <c r="C155" s="13">
        <v>2000</v>
      </c>
    </row>
    <row r="156" spans="1:3" x14ac:dyDescent="0.3">
      <c r="A156" s="12">
        <v>2891</v>
      </c>
      <c r="B156" s="13"/>
      <c r="C156" s="13">
        <v>10000</v>
      </c>
    </row>
    <row r="157" spans="1:3" x14ac:dyDescent="0.3">
      <c r="A157" s="12">
        <v>2892</v>
      </c>
      <c r="B157" s="13"/>
      <c r="C157" s="13">
        <v>5500</v>
      </c>
    </row>
    <row r="158" spans="1:3" x14ac:dyDescent="0.3">
      <c r="A158" s="12">
        <v>2893</v>
      </c>
      <c r="B158" s="13"/>
      <c r="C158" s="13">
        <v>5000</v>
      </c>
    </row>
    <row r="159" spans="1:3" x14ac:dyDescent="0.3">
      <c r="A159" s="12">
        <v>2894</v>
      </c>
      <c r="B159" s="13"/>
      <c r="C159" s="13">
        <v>50000</v>
      </c>
    </row>
    <row r="160" spans="1:3" x14ac:dyDescent="0.3">
      <c r="A160" s="12">
        <v>2895</v>
      </c>
      <c r="B160" s="13"/>
      <c r="C160" s="13">
        <v>500</v>
      </c>
    </row>
    <row r="161" spans="1:3" x14ac:dyDescent="0.3">
      <c r="A161" s="12">
        <v>2896</v>
      </c>
      <c r="B161" s="13"/>
      <c r="C161" s="13">
        <v>3000</v>
      </c>
    </row>
    <row r="162" spans="1:3" x14ac:dyDescent="0.3">
      <c r="A162" s="12">
        <v>2897</v>
      </c>
      <c r="B162" s="13"/>
      <c r="C162" s="13">
        <v>12000</v>
      </c>
    </row>
    <row r="163" spans="1:3" x14ac:dyDescent="0.3">
      <c r="A163" s="12">
        <v>2898</v>
      </c>
      <c r="B163" s="13"/>
      <c r="C163" s="13">
        <v>7500</v>
      </c>
    </row>
    <row r="164" spans="1:3" x14ac:dyDescent="0.3">
      <c r="A164" s="12">
        <v>2899</v>
      </c>
      <c r="B164" s="13"/>
      <c r="C164" s="13">
        <v>10000</v>
      </c>
    </row>
    <row r="165" spans="1:3" x14ac:dyDescent="0.3">
      <c r="A165" s="12">
        <v>2900</v>
      </c>
      <c r="B165" s="13"/>
      <c r="C165" s="13">
        <v>5500</v>
      </c>
    </row>
    <row r="166" spans="1:3" x14ac:dyDescent="0.3">
      <c r="A166" s="12">
        <v>2901</v>
      </c>
      <c r="B166" s="13"/>
      <c r="C166" s="13">
        <v>750</v>
      </c>
    </row>
    <row r="167" spans="1:3" x14ac:dyDescent="0.3">
      <c r="A167" s="12">
        <v>2902</v>
      </c>
      <c r="B167" s="13"/>
      <c r="C167" s="13">
        <v>150000</v>
      </c>
    </row>
    <row r="168" spans="1:3" x14ac:dyDescent="0.3">
      <c r="A168" s="12">
        <v>2903</v>
      </c>
      <c r="B168" s="13"/>
      <c r="C168" s="13">
        <v>5000</v>
      </c>
    </row>
    <row r="169" spans="1:3" x14ac:dyDescent="0.3">
      <c r="A169" s="12">
        <v>2904</v>
      </c>
      <c r="B169" s="13"/>
      <c r="C169" s="13">
        <v>1500</v>
      </c>
    </row>
    <row r="170" spans="1:3" x14ac:dyDescent="0.3">
      <c r="A170" s="12">
        <v>2905</v>
      </c>
      <c r="B170" s="13"/>
      <c r="C170" s="13">
        <v>3500</v>
      </c>
    </row>
    <row r="171" spans="1:3" x14ac:dyDescent="0.3">
      <c r="A171" s="12">
        <v>2906</v>
      </c>
      <c r="B171" s="13"/>
      <c r="C171" s="13">
        <v>6000</v>
      </c>
    </row>
    <row r="172" spans="1:3" x14ac:dyDescent="0.3">
      <c r="A172" s="12">
        <v>2907</v>
      </c>
      <c r="B172" s="13"/>
      <c r="C172" s="13">
        <v>2500</v>
      </c>
    </row>
    <row r="173" spans="1:3" x14ac:dyDescent="0.3">
      <c r="A173" s="12">
        <v>2908</v>
      </c>
      <c r="B173" s="13"/>
      <c r="C173" s="13">
        <v>9600</v>
      </c>
    </row>
    <row r="174" spans="1:3" x14ac:dyDescent="0.3">
      <c r="A174" s="12">
        <v>2909</v>
      </c>
      <c r="B174" s="13"/>
      <c r="C174" s="13">
        <v>180000</v>
      </c>
    </row>
    <row r="175" spans="1:3" x14ac:dyDescent="0.3">
      <c r="A175" s="12">
        <v>2910</v>
      </c>
      <c r="B175" s="13"/>
      <c r="C175" s="13">
        <v>30000</v>
      </c>
    </row>
    <row r="176" spans="1:3" x14ac:dyDescent="0.3">
      <c r="A176" s="12">
        <v>2911</v>
      </c>
      <c r="B176" s="13"/>
      <c r="C176" s="13">
        <v>1800</v>
      </c>
    </row>
    <row r="177" spans="1:3" x14ac:dyDescent="0.3">
      <c r="A177" s="12">
        <v>2912</v>
      </c>
      <c r="B177" s="13"/>
      <c r="C177" s="13">
        <v>14440</v>
      </c>
    </row>
    <row r="178" spans="1:3" x14ac:dyDescent="0.3">
      <c r="A178" s="12">
        <v>2913</v>
      </c>
      <c r="B178" s="13"/>
      <c r="C178" s="13">
        <v>10000</v>
      </c>
    </row>
    <row r="179" spans="1:3" x14ac:dyDescent="0.3">
      <c r="A179" s="12">
        <v>2914</v>
      </c>
      <c r="B179" s="13"/>
      <c r="C179" s="13">
        <v>25000</v>
      </c>
    </row>
    <row r="180" spans="1:3" x14ac:dyDescent="0.3">
      <c r="A180" s="12">
        <v>2915</v>
      </c>
      <c r="B180" s="13"/>
      <c r="C180" s="13">
        <v>1000</v>
      </c>
    </row>
    <row r="181" spans="1:3" x14ac:dyDescent="0.3">
      <c r="A181" s="12">
        <v>2916</v>
      </c>
      <c r="B181" s="13"/>
      <c r="C181" s="13">
        <v>1850</v>
      </c>
    </row>
    <row r="182" spans="1:3" x14ac:dyDescent="0.3">
      <c r="A182" s="12">
        <v>2917</v>
      </c>
      <c r="B182" s="13"/>
      <c r="C182" s="13">
        <v>2000</v>
      </c>
    </row>
    <row r="183" spans="1:3" x14ac:dyDescent="0.3">
      <c r="A183" s="12">
        <v>2918</v>
      </c>
      <c r="B183" s="13"/>
      <c r="C183" s="13">
        <v>5000</v>
      </c>
    </row>
    <row r="184" spans="1:3" x14ac:dyDescent="0.3">
      <c r="A184" s="12">
        <v>2919</v>
      </c>
      <c r="B184" s="13"/>
      <c r="C184" s="13">
        <v>600</v>
      </c>
    </row>
    <row r="185" spans="1:3" x14ac:dyDescent="0.3">
      <c r="A185" s="12">
        <v>2920</v>
      </c>
      <c r="B185" s="13"/>
      <c r="C185" s="13">
        <v>2500</v>
      </c>
    </row>
    <row r="186" spans="1:3" x14ac:dyDescent="0.3">
      <c r="A186" s="12">
        <v>2961</v>
      </c>
      <c r="B186" s="13">
        <v>5000</v>
      </c>
      <c r="C186" s="13"/>
    </row>
    <row r="187" spans="1:3" x14ac:dyDescent="0.3">
      <c r="A187" s="12">
        <v>2962</v>
      </c>
      <c r="B187" s="13">
        <v>1000</v>
      </c>
      <c r="C187" s="13"/>
    </row>
    <row r="188" spans="1:3" x14ac:dyDescent="0.3">
      <c r="A188" s="12">
        <v>2963</v>
      </c>
      <c r="B188" s="13">
        <v>10000</v>
      </c>
      <c r="C188" s="13"/>
    </row>
    <row r="189" spans="1:3" x14ac:dyDescent="0.3">
      <c r="A189" s="12">
        <v>2964</v>
      </c>
      <c r="B189" s="13">
        <v>5000</v>
      </c>
      <c r="C189" s="13"/>
    </row>
    <row r="190" spans="1:3" x14ac:dyDescent="0.3">
      <c r="A190" s="12">
        <v>2965</v>
      </c>
      <c r="B190" s="13">
        <v>1500</v>
      </c>
      <c r="C190" s="13"/>
    </row>
    <row r="191" spans="1:3" x14ac:dyDescent="0.3">
      <c r="A191" s="12">
        <v>2966</v>
      </c>
      <c r="B191" s="13">
        <v>10000</v>
      </c>
      <c r="C191" s="13"/>
    </row>
    <row r="192" spans="1:3" x14ac:dyDescent="0.3">
      <c r="A192" s="12">
        <v>2967</v>
      </c>
      <c r="B192" s="13">
        <v>5000</v>
      </c>
      <c r="C192" s="13"/>
    </row>
    <row r="193" spans="1:3" x14ac:dyDescent="0.3">
      <c r="A193" s="12">
        <v>2968</v>
      </c>
      <c r="B193" s="13">
        <v>3500</v>
      </c>
      <c r="C193" s="13"/>
    </row>
    <row r="194" spans="1:3" x14ac:dyDescent="0.3">
      <c r="A194" s="12">
        <v>2969</v>
      </c>
      <c r="B194" s="13">
        <v>1000</v>
      </c>
      <c r="C194" s="13"/>
    </row>
    <row r="195" spans="1:3" x14ac:dyDescent="0.3">
      <c r="A195" s="12">
        <v>2970</v>
      </c>
      <c r="B195" s="13">
        <v>6000</v>
      </c>
      <c r="C195" s="13"/>
    </row>
    <row r="196" spans="1:3" x14ac:dyDescent="0.3">
      <c r="A196" s="12">
        <v>2971</v>
      </c>
      <c r="B196" s="13">
        <v>3200</v>
      </c>
      <c r="C196" s="13"/>
    </row>
    <row r="197" spans="1:3" x14ac:dyDescent="0.3">
      <c r="A197" s="12">
        <v>2972</v>
      </c>
      <c r="B197" s="13">
        <v>2000</v>
      </c>
      <c r="C197" s="13"/>
    </row>
    <row r="198" spans="1:3" x14ac:dyDescent="0.3">
      <c r="A198" s="12">
        <v>2973</v>
      </c>
      <c r="B198" s="13">
        <v>5000</v>
      </c>
      <c r="C198" s="13"/>
    </row>
    <row r="199" spans="1:3" x14ac:dyDescent="0.3">
      <c r="A199" s="12">
        <v>2974</v>
      </c>
      <c r="B199" s="13">
        <v>5000</v>
      </c>
      <c r="C199" s="13"/>
    </row>
    <row r="200" spans="1:3" x14ac:dyDescent="0.3">
      <c r="A200" s="12">
        <v>2975</v>
      </c>
      <c r="B200" s="13">
        <v>8000</v>
      </c>
      <c r="C200" s="13"/>
    </row>
    <row r="201" spans="1:3" x14ac:dyDescent="0.3">
      <c r="A201" s="12">
        <v>2976</v>
      </c>
      <c r="B201" s="13">
        <v>70</v>
      </c>
      <c r="C201" s="13"/>
    </row>
    <row r="202" spans="1:3" x14ac:dyDescent="0.3">
      <c r="A202" s="12">
        <v>2977</v>
      </c>
      <c r="B202" s="13">
        <v>3000</v>
      </c>
      <c r="C202" s="13"/>
    </row>
    <row r="203" spans="1:3" x14ac:dyDescent="0.3">
      <c r="A203" s="12">
        <v>2978</v>
      </c>
      <c r="B203" s="13">
        <v>750</v>
      </c>
      <c r="C203" s="13"/>
    </row>
    <row r="204" spans="1:3" x14ac:dyDescent="0.3">
      <c r="A204" s="12">
        <v>2979</v>
      </c>
      <c r="B204" s="13">
        <v>5000</v>
      </c>
      <c r="C204" s="13"/>
    </row>
    <row r="205" spans="1:3" x14ac:dyDescent="0.3">
      <c r="A205" s="12">
        <v>2980</v>
      </c>
      <c r="B205" s="13">
        <v>3000</v>
      </c>
      <c r="C205" s="13"/>
    </row>
    <row r="206" spans="1:3" x14ac:dyDescent="0.3">
      <c r="A206" s="12">
        <v>3147</v>
      </c>
      <c r="B206" s="13">
        <v>20000</v>
      </c>
      <c r="C206" s="13"/>
    </row>
    <row r="207" spans="1:3" x14ac:dyDescent="0.3">
      <c r="A207" s="12">
        <v>3148</v>
      </c>
      <c r="B207" s="13">
        <v>1800</v>
      </c>
      <c r="C207" s="13"/>
    </row>
    <row r="208" spans="1:3" x14ac:dyDescent="0.3">
      <c r="A208" s="12">
        <v>3149</v>
      </c>
      <c r="B208" s="13">
        <v>1250</v>
      </c>
      <c r="C208" s="13"/>
    </row>
    <row r="209" spans="1:3" x14ac:dyDescent="0.3">
      <c r="A209" s="12">
        <v>3150</v>
      </c>
      <c r="B209" s="13">
        <v>3500</v>
      </c>
      <c r="C209" s="13"/>
    </row>
    <row r="210" spans="1:3" x14ac:dyDescent="0.3">
      <c r="A210" s="12">
        <v>3151</v>
      </c>
      <c r="B210" s="13">
        <v>3500</v>
      </c>
      <c r="C210" s="13"/>
    </row>
    <row r="211" spans="1:3" x14ac:dyDescent="0.3">
      <c r="A211" s="12">
        <v>3152</v>
      </c>
      <c r="B211" s="13">
        <v>2200</v>
      </c>
      <c r="C211" s="13"/>
    </row>
    <row r="212" spans="1:3" x14ac:dyDescent="0.3">
      <c r="A212" s="12">
        <v>3153</v>
      </c>
      <c r="B212" s="13">
        <v>3000</v>
      </c>
      <c r="C212" s="13"/>
    </row>
    <row r="213" spans="1:3" x14ac:dyDescent="0.3">
      <c r="A213" s="12">
        <v>3154</v>
      </c>
      <c r="B213" s="13">
        <v>7000</v>
      </c>
      <c r="C213" s="13"/>
    </row>
    <row r="214" spans="1:3" x14ac:dyDescent="0.3">
      <c r="A214" s="12">
        <v>3155</v>
      </c>
      <c r="B214" s="13">
        <v>5000</v>
      </c>
      <c r="C214" s="13"/>
    </row>
    <row r="215" spans="1:3" x14ac:dyDescent="0.3">
      <c r="A215" s="12">
        <v>3156</v>
      </c>
      <c r="B215" s="13">
        <v>5500</v>
      </c>
      <c r="C215" s="13"/>
    </row>
    <row r="216" spans="1:3" x14ac:dyDescent="0.3">
      <c r="A216" s="12">
        <v>3157</v>
      </c>
      <c r="B216" s="13">
        <v>4000</v>
      </c>
      <c r="C216" s="13"/>
    </row>
    <row r="217" spans="1:3" x14ac:dyDescent="0.3">
      <c r="A217" s="12">
        <v>3158</v>
      </c>
      <c r="B217" s="13">
        <v>5000</v>
      </c>
      <c r="C217" s="13"/>
    </row>
    <row r="218" spans="1:3" x14ac:dyDescent="0.3">
      <c r="A218" s="12">
        <v>3159</v>
      </c>
      <c r="B218" s="13">
        <v>1500</v>
      </c>
      <c r="C218" s="13"/>
    </row>
    <row r="219" spans="1:3" x14ac:dyDescent="0.3">
      <c r="A219" s="12">
        <v>3160</v>
      </c>
      <c r="B219" s="13">
        <v>4500</v>
      </c>
      <c r="C219" s="13"/>
    </row>
    <row r="220" spans="1:3" x14ac:dyDescent="0.3">
      <c r="A220" s="12">
        <v>3161</v>
      </c>
      <c r="B220" s="13">
        <v>2000</v>
      </c>
      <c r="C220" s="13"/>
    </row>
    <row r="221" spans="1:3" x14ac:dyDescent="0.3">
      <c r="A221" s="12">
        <v>3162</v>
      </c>
      <c r="B221" s="13">
        <v>4000</v>
      </c>
      <c r="C221" s="13"/>
    </row>
    <row r="222" spans="1:3" x14ac:dyDescent="0.3">
      <c r="A222" s="12">
        <v>3163</v>
      </c>
      <c r="B222" s="13">
        <v>13000</v>
      </c>
      <c r="C222" s="13"/>
    </row>
    <row r="223" spans="1:3" x14ac:dyDescent="0.3">
      <c r="A223" s="12">
        <v>3164</v>
      </c>
      <c r="B223" s="13">
        <v>2500</v>
      </c>
      <c r="C223" s="13"/>
    </row>
    <row r="224" spans="1:3" x14ac:dyDescent="0.3">
      <c r="A224" s="12">
        <v>3165</v>
      </c>
      <c r="B224" s="13">
        <v>750</v>
      </c>
      <c r="C224" s="13"/>
    </row>
    <row r="225" spans="1:3" x14ac:dyDescent="0.3">
      <c r="A225" s="12">
        <v>3166</v>
      </c>
      <c r="B225" s="13">
        <v>35000</v>
      </c>
      <c r="C225" s="13"/>
    </row>
    <row r="226" spans="1:3" x14ac:dyDescent="0.3">
      <c r="A226" s="12">
        <v>3167</v>
      </c>
      <c r="B226" s="13">
        <v>3000</v>
      </c>
      <c r="C226" s="13"/>
    </row>
    <row r="227" spans="1:3" x14ac:dyDescent="0.3">
      <c r="A227" s="12">
        <v>3168</v>
      </c>
      <c r="B227" s="13">
        <v>2500</v>
      </c>
      <c r="C227" s="13"/>
    </row>
    <row r="228" spans="1:3" x14ac:dyDescent="0.3">
      <c r="A228" s="12">
        <v>3169</v>
      </c>
      <c r="B228" s="13">
        <v>8000</v>
      </c>
      <c r="C228" s="13"/>
    </row>
    <row r="229" spans="1:3" x14ac:dyDescent="0.3">
      <c r="A229" s="12">
        <v>3170</v>
      </c>
      <c r="B229" s="13">
        <v>2000</v>
      </c>
      <c r="C229" s="13"/>
    </row>
    <row r="230" spans="1:3" x14ac:dyDescent="0.3">
      <c r="A230" s="12">
        <v>3171</v>
      </c>
      <c r="B230" s="13">
        <v>7000</v>
      </c>
      <c r="C230" s="13"/>
    </row>
    <row r="231" spans="1:3" x14ac:dyDescent="0.3">
      <c r="A231" s="12">
        <v>3172</v>
      </c>
      <c r="B231" s="13">
        <v>2000</v>
      </c>
      <c r="C231" s="13"/>
    </row>
    <row r="232" spans="1:3" x14ac:dyDescent="0.3">
      <c r="A232" s="12">
        <v>3173</v>
      </c>
      <c r="B232" s="13">
        <v>10000</v>
      </c>
      <c r="C232" s="13"/>
    </row>
    <row r="233" spans="1:3" x14ac:dyDescent="0.3">
      <c r="A233" s="12">
        <v>3174</v>
      </c>
      <c r="B233" s="13">
        <v>3000</v>
      </c>
      <c r="C233" s="13"/>
    </row>
    <row r="234" spans="1:3" x14ac:dyDescent="0.3">
      <c r="A234" s="12">
        <v>3175</v>
      </c>
      <c r="B234" s="13">
        <v>5000</v>
      </c>
      <c r="C234" s="13"/>
    </row>
    <row r="235" spans="1:3" x14ac:dyDescent="0.3">
      <c r="A235" s="12">
        <v>3176</v>
      </c>
      <c r="B235" s="13">
        <v>1900</v>
      </c>
      <c r="C235" s="13"/>
    </row>
    <row r="236" spans="1:3" x14ac:dyDescent="0.3">
      <c r="A236" s="12">
        <v>3177</v>
      </c>
      <c r="B236" s="13">
        <v>2500</v>
      </c>
      <c r="C236" s="13"/>
    </row>
    <row r="237" spans="1:3" x14ac:dyDescent="0.3">
      <c r="A237" s="12">
        <v>3178</v>
      </c>
      <c r="B237" s="13">
        <v>1500</v>
      </c>
      <c r="C237" s="13"/>
    </row>
    <row r="238" spans="1:3" x14ac:dyDescent="0.3">
      <c r="A238" s="12">
        <v>3179</v>
      </c>
      <c r="B238" s="13">
        <v>4200</v>
      </c>
      <c r="C238" s="13"/>
    </row>
    <row r="239" spans="1:3" x14ac:dyDescent="0.3">
      <c r="A239" s="12">
        <v>3180</v>
      </c>
      <c r="B239" s="13">
        <v>1200</v>
      </c>
      <c r="C239" s="13"/>
    </row>
    <row r="240" spans="1:3" x14ac:dyDescent="0.3">
      <c r="A240" s="12">
        <v>3181</v>
      </c>
      <c r="B240" s="13">
        <v>500</v>
      </c>
      <c r="C240" s="13"/>
    </row>
    <row r="241" spans="1:3" x14ac:dyDescent="0.3">
      <c r="A241" s="12">
        <v>3182</v>
      </c>
      <c r="B241" s="13">
        <v>7000</v>
      </c>
      <c r="C241" s="13"/>
    </row>
    <row r="242" spans="1:3" x14ac:dyDescent="0.3">
      <c r="A242" s="12">
        <v>3183</v>
      </c>
      <c r="B242" s="13">
        <v>2500</v>
      </c>
      <c r="C242" s="13"/>
    </row>
    <row r="243" spans="1:3" x14ac:dyDescent="0.3">
      <c r="A243" s="12">
        <v>3184</v>
      </c>
      <c r="B243" s="13">
        <v>4300</v>
      </c>
      <c r="C243" s="13"/>
    </row>
    <row r="244" spans="1:3" x14ac:dyDescent="0.3">
      <c r="A244" s="12">
        <v>3185</v>
      </c>
      <c r="B244" s="13">
        <v>1000</v>
      </c>
      <c r="C244" s="13"/>
    </row>
    <row r="245" spans="1:3" x14ac:dyDescent="0.3">
      <c r="A245" s="12">
        <v>3186</v>
      </c>
      <c r="B245" s="13">
        <v>3200</v>
      </c>
      <c r="C245" s="13"/>
    </row>
    <row r="246" spans="1:3" x14ac:dyDescent="0.3">
      <c r="A246" s="12">
        <v>3187</v>
      </c>
      <c r="B246" s="13">
        <v>15000</v>
      </c>
      <c r="C246" s="13"/>
    </row>
    <row r="247" spans="1:3" x14ac:dyDescent="0.3">
      <c r="A247" s="12">
        <v>3208</v>
      </c>
      <c r="B247" s="13">
        <v>5000</v>
      </c>
      <c r="C247" s="13"/>
    </row>
    <row r="248" spans="1:3" x14ac:dyDescent="0.3">
      <c r="A248" s="12">
        <v>3209</v>
      </c>
      <c r="B248" s="13">
        <v>9500</v>
      </c>
      <c r="C248" s="13"/>
    </row>
    <row r="249" spans="1:3" x14ac:dyDescent="0.3">
      <c r="A249" s="12">
        <v>3210</v>
      </c>
      <c r="B249" s="13">
        <v>3000</v>
      </c>
      <c r="C249" s="13"/>
    </row>
    <row r="250" spans="1:3" x14ac:dyDescent="0.3">
      <c r="A250" s="12">
        <v>3211</v>
      </c>
      <c r="B250" s="13">
        <v>23000</v>
      </c>
      <c r="C250" s="13"/>
    </row>
    <row r="251" spans="1:3" x14ac:dyDescent="0.3">
      <c r="A251" s="12">
        <v>3212</v>
      </c>
      <c r="B251" s="13">
        <v>4000</v>
      </c>
      <c r="C251" s="13"/>
    </row>
    <row r="252" spans="1:3" x14ac:dyDescent="0.3">
      <c r="A252" s="12">
        <v>3213</v>
      </c>
      <c r="B252" s="13">
        <v>6000</v>
      </c>
      <c r="C252" s="13"/>
    </row>
    <row r="253" spans="1:3" x14ac:dyDescent="0.3">
      <c r="A253" s="12">
        <v>3214</v>
      </c>
      <c r="B253" s="13">
        <v>12000</v>
      </c>
      <c r="C253" s="13"/>
    </row>
    <row r="254" spans="1:3" x14ac:dyDescent="0.3">
      <c r="A254" s="12">
        <v>3215</v>
      </c>
      <c r="B254" s="13">
        <v>35000</v>
      </c>
      <c r="C254" s="13"/>
    </row>
    <row r="255" spans="1:3" x14ac:dyDescent="0.3">
      <c r="A255" s="12">
        <v>3216</v>
      </c>
      <c r="B255" s="13">
        <v>2000</v>
      </c>
      <c r="C255" s="13"/>
    </row>
    <row r="256" spans="1:3" x14ac:dyDescent="0.3">
      <c r="A256" s="12">
        <v>3217</v>
      </c>
      <c r="B256" s="13">
        <v>4500</v>
      </c>
      <c r="C256" s="13"/>
    </row>
    <row r="257" spans="1:3" x14ac:dyDescent="0.3">
      <c r="A257" s="12">
        <v>3218</v>
      </c>
      <c r="B257" s="13">
        <v>12000</v>
      </c>
      <c r="C257" s="13"/>
    </row>
    <row r="258" spans="1:3" x14ac:dyDescent="0.3">
      <c r="A258" s="12">
        <v>3219</v>
      </c>
      <c r="B258" s="13">
        <v>20000</v>
      </c>
      <c r="C258" s="13"/>
    </row>
    <row r="259" spans="1:3" x14ac:dyDescent="0.3">
      <c r="A259" s="12">
        <v>3220</v>
      </c>
      <c r="B259" s="13">
        <v>15000</v>
      </c>
      <c r="C259" s="13"/>
    </row>
    <row r="260" spans="1:3" x14ac:dyDescent="0.3">
      <c r="A260" s="12">
        <v>3221</v>
      </c>
      <c r="B260" s="13">
        <v>4000</v>
      </c>
      <c r="C260" s="13"/>
    </row>
    <row r="261" spans="1:3" x14ac:dyDescent="0.3">
      <c r="A261" s="12">
        <v>3222</v>
      </c>
      <c r="B261" s="13">
        <v>2500</v>
      </c>
      <c r="C261" s="13"/>
    </row>
    <row r="262" spans="1:3" x14ac:dyDescent="0.3">
      <c r="A262" s="12">
        <v>3223</v>
      </c>
      <c r="B262" s="13">
        <v>3100</v>
      </c>
      <c r="C262" s="13"/>
    </row>
    <row r="263" spans="1:3" x14ac:dyDescent="0.3">
      <c r="A263" s="12">
        <v>3224</v>
      </c>
      <c r="B263" s="13">
        <v>30000</v>
      </c>
      <c r="C263" s="13"/>
    </row>
    <row r="264" spans="1:3" x14ac:dyDescent="0.3">
      <c r="A264" s="12">
        <v>3225</v>
      </c>
      <c r="B264" s="13">
        <v>2000</v>
      </c>
      <c r="C264" s="13"/>
    </row>
    <row r="265" spans="1:3" x14ac:dyDescent="0.3">
      <c r="A265" s="12">
        <v>3226</v>
      </c>
      <c r="B265" s="13">
        <v>1200</v>
      </c>
      <c r="C265" s="13"/>
    </row>
    <row r="266" spans="1:3" x14ac:dyDescent="0.3">
      <c r="A266" s="12">
        <v>3227</v>
      </c>
      <c r="B266" s="13">
        <v>1200</v>
      </c>
      <c r="C266" s="13"/>
    </row>
    <row r="267" spans="1:3" x14ac:dyDescent="0.3">
      <c r="A267" s="12">
        <v>3228</v>
      </c>
      <c r="B267" s="13">
        <v>7000</v>
      </c>
      <c r="C267" s="13"/>
    </row>
    <row r="268" spans="1:3" x14ac:dyDescent="0.3">
      <c r="A268" s="12">
        <v>3229</v>
      </c>
      <c r="B268" s="13">
        <v>20000</v>
      </c>
      <c r="C268" s="13"/>
    </row>
    <row r="269" spans="1:3" x14ac:dyDescent="0.3">
      <c r="A269" s="12">
        <v>3230</v>
      </c>
      <c r="B269" s="13">
        <v>2600</v>
      </c>
      <c r="C269" s="13"/>
    </row>
    <row r="270" spans="1:3" x14ac:dyDescent="0.3">
      <c r="A270" s="12">
        <v>3231</v>
      </c>
      <c r="B270" s="13">
        <v>1000</v>
      </c>
      <c r="C270" s="13"/>
    </row>
    <row r="271" spans="1:3" x14ac:dyDescent="0.3">
      <c r="A271" s="12">
        <v>3232</v>
      </c>
      <c r="B271" s="13">
        <v>1000</v>
      </c>
      <c r="C271" s="13"/>
    </row>
    <row r="272" spans="1:3" x14ac:dyDescent="0.3">
      <c r="A272" s="12">
        <v>3233</v>
      </c>
      <c r="B272" s="13">
        <v>5000</v>
      </c>
      <c r="C272" s="13"/>
    </row>
    <row r="273" spans="1:3" x14ac:dyDescent="0.3">
      <c r="A273" s="12">
        <v>3234</v>
      </c>
      <c r="B273" s="13">
        <v>4000</v>
      </c>
      <c r="C273" s="13"/>
    </row>
    <row r="274" spans="1:3" x14ac:dyDescent="0.3">
      <c r="A274" s="12">
        <v>3235</v>
      </c>
      <c r="B274" s="13">
        <v>15000</v>
      </c>
      <c r="C274" s="13"/>
    </row>
    <row r="275" spans="1:3" x14ac:dyDescent="0.3">
      <c r="A275" s="12">
        <v>3236</v>
      </c>
      <c r="B275" s="13">
        <v>20000</v>
      </c>
      <c r="C275" s="13"/>
    </row>
    <row r="276" spans="1:3" x14ac:dyDescent="0.3">
      <c r="A276" s="12">
        <v>3237</v>
      </c>
      <c r="B276" s="13">
        <v>35000</v>
      </c>
      <c r="C276" s="13"/>
    </row>
    <row r="277" spans="1:3" x14ac:dyDescent="0.3">
      <c r="A277" s="12">
        <v>3238</v>
      </c>
      <c r="B277" s="13">
        <v>2800</v>
      </c>
      <c r="C277" s="13"/>
    </row>
    <row r="278" spans="1:3" x14ac:dyDescent="0.3">
      <c r="A278" s="12">
        <v>3239</v>
      </c>
      <c r="B278" s="13">
        <v>5862</v>
      </c>
      <c r="C278" s="13"/>
    </row>
    <row r="279" spans="1:3" x14ac:dyDescent="0.3">
      <c r="A279" s="12">
        <v>3240</v>
      </c>
      <c r="B279" s="13">
        <v>3000</v>
      </c>
      <c r="C279" s="13"/>
    </row>
    <row r="280" spans="1:3" x14ac:dyDescent="0.3">
      <c r="A280" s="12">
        <v>3241</v>
      </c>
      <c r="B280" s="13">
        <v>8500</v>
      </c>
      <c r="C280" s="13"/>
    </row>
    <row r="281" spans="1:3" x14ac:dyDescent="0.3">
      <c r="A281" s="12">
        <v>3242</v>
      </c>
      <c r="B281" s="13">
        <v>10000</v>
      </c>
      <c r="C281" s="13"/>
    </row>
    <row r="282" spans="1:3" x14ac:dyDescent="0.3">
      <c r="A282" s="12">
        <v>3243</v>
      </c>
      <c r="B282" s="13">
        <v>8000</v>
      </c>
      <c r="C282" s="13"/>
    </row>
    <row r="283" spans="1:3" x14ac:dyDescent="0.3">
      <c r="A283" s="12">
        <v>3244</v>
      </c>
      <c r="B283" s="13">
        <v>1600</v>
      </c>
      <c r="C283" s="13"/>
    </row>
    <row r="284" spans="1:3" x14ac:dyDescent="0.3">
      <c r="A284" s="12">
        <v>3245</v>
      </c>
      <c r="B284" s="13">
        <v>21000</v>
      </c>
      <c r="C284" s="13"/>
    </row>
    <row r="285" spans="1:3" x14ac:dyDescent="0.3">
      <c r="A285" s="12">
        <v>3246</v>
      </c>
      <c r="B285" s="13">
        <v>10000</v>
      </c>
      <c r="C285" s="13"/>
    </row>
    <row r="286" spans="1:3" x14ac:dyDescent="0.3">
      <c r="A286" s="12">
        <v>3247</v>
      </c>
      <c r="B286" s="13">
        <v>2500</v>
      </c>
      <c r="C286" s="13"/>
    </row>
    <row r="287" spans="1:3" x14ac:dyDescent="0.3">
      <c r="A287" s="12">
        <v>3248</v>
      </c>
      <c r="B287" s="13">
        <v>12000</v>
      </c>
      <c r="C287" s="13"/>
    </row>
    <row r="288" spans="1:3" x14ac:dyDescent="0.3">
      <c r="A288" s="12">
        <v>3249</v>
      </c>
      <c r="B288" s="13">
        <v>5500</v>
      </c>
      <c r="C288" s="13"/>
    </row>
    <row r="289" spans="1:3" x14ac:dyDescent="0.3">
      <c r="A289" s="12">
        <v>3250</v>
      </c>
      <c r="B289" s="13">
        <v>25000</v>
      </c>
      <c r="C289" s="13"/>
    </row>
    <row r="290" spans="1:3" x14ac:dyDescent="0.3">
      <c r="A290" s="12">
        <v>3251</v>
      </c>
      <c r="B290" s="13">
        <v>1500</v>
      </c>
      <c r="C290" s="13"/>
    </row>
    <row r="291" spans="1:3" x14ac:dyDescent="0.3">
      <c r="A291" s="12">
        <v>3252</v>
      </c>
      <c r="B291" s="13">
        <v>2250</v>
      </c>
      <c r="C291" s="13"/>
    </row>
    <row r="292" spans="1:3" x14ac:dyDescent="0.3">
      <c r="A292" s="12">
        <v>3253</v>
      </c>
      <c r="B292" s="13">
        <v>20000</v>
      </c>
      <c r="C292" s="13"/>
    </row>
    <row r="293" spans="1:3" x14ac:dyDescent="0.3">
      <c r="A293" s="12">
        <v>3254</v>
      </c>
      <c r="B293" s="13">
        <v>13000</v>
      </c>
      <c r="C293" s="13"/>
    </row>
    <row r="294" spans="1:3" x14ac:dyDescent="0.3">
      <c r="A294" s="12">
        <v>3255</v>
      </c>
      <c r="B294" s="13">
        <v>300</v>
      </c>
      <c r="C294" s="13"/>
    </row>
    <row r="295" spans="1:3" x14ac:dyDescent="0.3">
      <c r="A295" s="12">
        <v>3256</v>
      </c>
      <c r="B295" s="13">
        <v>10000</v>
      </c>
      <c r="C295" s="13"/>
    </row>
    <row r="296" spans="1:3" x14ac:dyDescent="0.3">
      <c r="A296" s="12">
        <v>3257</v>
      </c>
      <c r="B296" s="13">
        <v>2000</v>
      </c>
      <c r="C296" s="13"/>
    </row>
    <row r="297" spans="1:3" x14ac:dyDescent="0.3">
      <c r="A297" s="12">
        <v>3258</v>
      </c>
      <c r="B297" s="13">
        <v>7000</v>
      </c>
      <c r="C297" s="13"/>
    </row>
    <row r="298" spans="1:3" x14ac:dyDescent="0.3">
      <c r="A298" s="12">
        <v>3259</v>
      </c>
      <c r="B298" s="13">
        <v>23000</v>
      </c>
      <c r="C298" s="13"/>
    </row>
    <row r="299" spans="1:3" x14ac:dyDescent="0.3">
      <c r="A299" s="12">
        <v>3260</v>
      </c>
      <c r="B299" s="13">
        <v>5000</v>
      </c>
      <c r="C299" s="13"/>
    </row>
    <row r="300" spans="1:3" x14ac:dyDescent="0.3">
      <c r="A300" s="12">
        <v>3261</v>
      </c>
      <c r="B300" s="13">
        <v>3300</v>
      </c>
      <c r="C300" s="13"/>
    </row>
    <row r="301" spans="1:3" x14ac:dyDescent="0.3">
      <c r="A301" s="12">
        <v>3262</v>
      </c>
      <c r="B301" s="13">
        <v>12200</v>
      </c>
      <c r="C301" s="13"/>
    </row>
    <row r="302" spans="1:3" x14ac:dyDescent="0.3">
      <c r="A302" s="12">
        <v>3263</v>
      </c>
      <c r="B302" s="13">
        <v>2500</v>
      </c>
      <c r="C302" s="13"/>
    </row>
    <row r="303" spans="1:3" x14ac:dyDescent="0.3">
      <c r="A303" s="12">
        <v>3264</v>
      </c>
      <c r="B303" s="13">
        <v>2500</v>
      </c>
      <c r="C303" s="13"/>
    </row>
    <row r="304" spans="1:3" x14ac:dyDescent="0.3">
      <c r="A304" s="12">
        <v>3265</v>
      </c>
      <c r="B304" s="13">
        <v>2700</v>
      </c>
      <c r="C304" s="13"/>
    </row>
    <row r="305" spans="1:3" x14ac:dyDescent="0.3">
      <c r="A305" s="12">
        <v>3266</v>
      </c>
      <c r="B305" s="13">
        <v>6000</v>
      </c>
      <c r="C305" s="13"/>
    </row>
    <row r="306" spans="1:3" x14ac:dyDescent="0.3">
      <c r="A306" s="12">
        <v>3267</v>
      </c>
      <c r="B306" s="13">
        <v>15000</v>
      </c>
      <c r="C306" s="13"/>
    </row>
    <row r="307" spans="1:3" x14ac:dyDescent="0.3">
      <c r="A307" s="12">
        <v>3268</v>
      </c>
      <c r="B307" s="13">
        <v>2000</v>
      </c>
      <c r="C307" s="13"/>
    </row>
    <row r="308" spans="1:3" x14ac:dyDescent="0.3">
      <c r="A308" s="12">
        <v>3269</v>
      </c>
      <c r="B308" s="13">
        <v>8000</v>
      </c>
      <c r="C308" s="13"/>
    </row>
    <row r="309" spans="1:3" x14ac:dyDescent="0.3">
      <c r="A309" s="12">
        <v>3270</v>
      </c>
      <c r="B309" s="13">
        <v>1800</v>
      </c>
      <c r="C309" s="13"/>
    </row>
    <row r="310" spans="1:3" x14ac:dyDescent="0.3">
      <c r="A310" s="12">
        <v>3271</v>
      </c>
      <c r="B310" s="13">
        <v>1500</v>
      </c>
      <c r="C310" s="13"/>
    </row>
    <row r="311" spans="1:3" x14ac:dyDescent="0.3">
      <c r="A311" s="12">
        <v>3272</v>
      </c>
      <c r="B311" s="13">
        <v>10000</v>
      </c>
      <c r="C311" s="13"/>
    </row>
    <row r="312" spans="1:3" x14ac:dyDescent="0.3">
      <c r="A312" s="12">
        <v>3273</v>
      </c>
      <c r="B312" s="13">
        <v>4000</v>
      </c>
      <c r="C312" s="13"/>
    </row>
    <row r="313" spans="1:3" x14ac:dyDescent="0.3">
      <c r="A313" s="12">
        <v>3274</v>
      </c>
      <c r="B313" s="13">
        <v>15500</v>
      </c>
      <c r="C313" s="13"/>
    </row>
    <row r="314" spans="1:3" x14ac:dyDescent="0.3">
      <c r="A314" s="12">
        <v>3275</v>
      </c>
      <c r="B314" s="13">
        <v>1800</v>
      </c>
      <c r="C314" s="13"/>
    </row>
    <row r="315" spans="1:3" x14ac:dyDescent="0.3">
      <c r="A315" s="12">
        <v>3276</v>
      </c>
      <c r="B315" s="13">
        <v>4500</v>
      </c>
      <c r="C315" s="13"/>
    </row>
    <row r="316" spans="1:3" x14ac:dyDescent="0.3">
      <c r="A316" s="12">
        <v>3277</v>
      </c>
      <c r="B316" s="13">
        <v>5000</v>
      </c>
      <c r="C316" s="13"/>
    </row>
    <row r="317" spans="1:3" x14ac:dyDescent="0.3">
      <c r="A317" s="12">
        <v>3278</v>
      </c>
      <c r="B317" s="13">
        <v>2500</v>
      </c>
      <c r="C317" s="13"/>
    </row>
    <row r="318" spans="1:3" x14ac:dyDescent="0.3">
      <c r="A318" s="12">
        <v>3279</v>
      </c>
      <c r="B318" s="13">
        <v>5800</v>
      </c>
      <c r="C318" s="13"/>
    </row>
    <row r="319" spans="1:3" x14ac:dyDescent="0.3">
      <c r="A319" s="12">
        <v>3280</v>
      </c>
      <c r="B319" s="13">
        <v>2000</v>
      </c>
      <c r="C319" s="13"/>
    </row>
    <row r="320" spans="1:3" x14ac:dyDescent="0.3">
      <c r="A320" s="12">
        <v>3281</v>
      </c>
      <c r="B320" s="13">
        <v>5000</v>
      </c>
      <c r="C320" s="13"/>
    </row>
    <row r="321" spans="1:3" x14ac:dyDescent="0.3">
      <c r="A321" s="12">
        <v>3282</v>
      </c>
      <c r="B321" s="13">
        <v>31000</v>
      </c>
      <c r="C321" s="13"/>
    </row>
    <row r="322" spans="1:3" x14ac:dyDescent="0.3">
      <c r="A322" s="12">
        <v>3283</v>
      </c>
      <c r="B322" s="13">
        <v>800</v>
      </c>
      <c r="C322" s="13"/>
    </row>
    <row r="323" spans="1:3" x14ac:dyDescent="0.3">
      <c r="A323" s="12">
        <v>3284</v>
      </c>
      <c r="B323" s="13">
        <v>3000</v>
      </c>
      <c r="C323" s="13"/>
    </row>
    <row r="324" spans="1:3" x14ac:dyDescent="0.3">
      <c r="A324" s="12">
        <v>3285</v>
      </c>
      <c r="B324" s="13">
        <v>4999</v>
      </c>
      <c r="C324" s="13"/>
    </row>
    <row r="325" spans="1:3" x14ac:dyDescent="0.3">
      <c r="A325" s="12">
        <v>3286</v>
      </c>
      <c r="B325" s="13">
        <v>15000</v>
      </c>
      <c r="C325" s="13"/>
    </row>
    <row r="326" spans="1:3" x14ac:dyDescent="0.3">
      <c r="A326" s="12">
        <v>3287</v>
      </c>
      <c r="B326" s="13">
        <v>2500</v>
      </c>
      <c r="C326" s="13"/>
    </row>
    <row r="327" spans="1:3" x14ac:dyDescent="0.3">
      <c r="A327" s="12">
        <v>3288</v>
      </c>
      <c r="B327" s="13">
        <v>10000</v>
      </c>
      <c r="C327" s="13"/>
    </row>
    <row r="328" spans="1:3" x14ac:dyDescent="0.3">
      <c r="A328" s="12">
        <v>3289</v>
      </c>
      <c r="B328" s="13">
        <v>500</v>
      </c>
      <c r="C328" s="13"/>
    </row>
    <row r="329" spans="1:3" x14ac:dyDescent="0.3">
      <c r="A329" s="12">
        <v>3290</v>
      </c>
      <c r="B329" s="13">
        <v>2000</v>
      </c>
      <c r="C329" s="13"/>
    </row>
    <row r="330" spans="1:3" x14ac:dyDescent="0.3">
      <c r="A330" s="12">
        <v>3291</v>
      </c>
      <c r="B330" s="13">
        <v>500</v>
      </c>
      <c r="C330" s="13"/>
    </row>
    <row r="331" spans="1:3" x14ac:dyDescent="0.3">
      <c r="A331" s="12">
        <v>3292</v>
      </c>
      <c r="B331" s="13">
        <v>101</v>
      </c>
      <c r="C331" s="13"/>
    </row>
    <row r="332" spans="1:3" x14ac:dyDescent="0.3">
      <c r="A332" s="12">
        <v>3293</v>
      </c>
      <c r="B332" s="13">
        <v>4500</v>
      </c>
      <c r="C332" s="13"/>
    </row>
    <row r="333" spans="1:3" x14ac:dyDescent="0.3">
      <c r="A333" s="12">
        <v>3294</v>
      </c>
      <c r="B333" s="13">
        <v>600</v>
      </c>
      <c r="C333" s="13"/>
    </row>
    <row r="334" spans="1:3" x14ac:dyDescent="0.3">
      <c r="A334" s="12">
        <v>3295</v>
      </c>
      <c r="B334" s="13">
        <v>700</v>
      </c>
      <c r="C334" s="13"/>
    </row>
    <row r="335" spans="1:3" x14ac:dyDescent="0.3">
      <c r="A335" s="12">
        <v>3296</v>
      </c>
      <c r="B335" s="13">
        <v>1500</v>
      </c>
      <c r="C335" s="13"/>
    </row>
    <row r="336" spans="1:3" x14ac:dyDescent="0.3">
      <c r="A336" s="12">
        <v>3297</v>
      </c>
      <c r="B336" s="13">
        <v>5500</v>
      </c>
      <c r="C336" s="13"/>
    </row>
    <row r="337" spans="1:3" x14ac:dyDescent="0.3">
      <c r="A337" s="12">
        <v>3298</v>
      </c>
      <c r="B337" s="13">
        <v>10000</v>
      </c>
      <c r="C337" s="13"/>
    </row>
    <row r="338" spans="1:3" x14ac:dyDescent="0.3">
      <c r="A338" s="12">
        <v>3299</v>
      </c>
      <c r="B338" s="13">
        <v>3000</v>
      </c>
      <c r="C338" s="13"/>
    </row>
    <row r="339" spans="1:3" x14ac:dyDescent="0.3">
      <c r="A339" s="12">
        <v>3300</v>
      </c>
      <c r="B339" s="13">
        <v>3000</v>
      </c>
      <c r="C339" s="13"/>
    </row>
    <row r="340" spans="1:3" x14ac:dyDescent="0.3">
      <c r="A340" s="12">
        <v>3301</v>
      </c>
      <c r="B340" s="13">
        <v>3000</v>
      </c>
      <c r="C340" s="13"/>
    </row>
    <row r="341" spans="1:3" x14ac:dyDescent="0.3">
      <c r="A341" s="12">
        <v>3302</v>
      </c>
      <c r="B341" s="13">
        <v>8400</v>
      </c>
      <c r="C341" s="13"/>
    </row>
    <row r="342" spans="1:3" x14ac:dyDescent="0.3">
      <c r="A342" s="12">
        <v>3303</v>
      </c>
      <c r="B342" s="13">
        <v>1800</v>
      </c>
      <c r="C342" s="13"/>
    </row>
    <row r="343" spans="1:3" x14ac:dyDescent="0.3">
      <c r="A343" s="12">
        <v>3304</v>
      </c>
      <c r="B343" s="13">
        <v>15000</v>
      </c>
      <c r="C343" s="13"/>
    </row>
    <row r="344" spans="1:3" x14ac:dyDescent="0.3">
      <c r="A344" s="12">
        <v>3305</v>
      </c>
      <c r="B344" s="13">
        <v>4000</v>
      </c>
      <c r="C344" s="13"/>
    </row>
    <row r="345" spans="1:3" x14ac:dyDescent="0.3">
      <c r="A345" s="12">
        <v>3306</v>
      </c>
      <c r="B345" s="13">
        <v>1500</v>
      </c>
      <c r="C345" s="13"/>
    </row>
    <row r="346" spans="1:3" x14ac:dyDescent="0.3">
      <c r="A346" s="12">
        <v>3307</v>
      </c>
      <c r="B346" s="13">
        <v>1000</v>
      </c>
      <c r="C346" s="13"/>
    </row>
    <row r="347" spans="1:3" x14ac:dyDescent="0.3">
      <c r="A347" s="12">
        <v>3308</v>
      </c>
      <c r="B347" s="13">
        <v>3500</v>
      </c>
      <c r="C347" s="13"/>
    </row>
    <row r="348" spans="1:3" x14ac:dyDescent="0.3">
      <c r="A348" s="12">
        <v>3309</v>
      </c>
      <c r="B348" s="13">
        <v>350</v>
      </c>
      <c r="C348" s="13"/>
    </row>
    <row r="349" spans="1:3" x14ac:dyDescent="0.3">
      <c r="A349" s="12">
        <v>3310</v>
      </c>
      <c r="B349" s="13">
        <v>6500</v>
      </c>
      <c r="C349" s="13"/>
    </row>
    <row r="350" spans="1:3" x14ac:dyDescent="0.3">
      <c r="A350" s="12">
        <v>3311</v>
      </c>
      <c r="B350" s="13">
        <v>2500</v>
      </c>
      <c r="C350" s="13"/>
    </row>
    <row r="351" spans="1:3" x14ac:dyDescent="0.3">
      <c r="A351" s="12">
        <v>3312</v>
      </c>
      <c r="B351" s="13">
        <v>2500</v>
      </c>
      <c r="C351" s="13"/>
    </row>
    <row r="352" spans="1:3" x14ac:dyDescent="0.3">
      <c r="A352" s="12">
        <v>3313</v>
      </c>
      <c r="B352" s="13">
        <v>2000</v>
      </c>
      <c r="C352" s="13"/>
    </row>
    <row r="353" spans="1:3" x14ac:dyDescent="0.3">
      <c r="A353" s="12">
        <v>3314</v>
      </c>
      <c r="B353" s="13">
        <v>800</v>
      </c>
      <c r="C353" s="13"/>
    </row>
    <row r="354" spans="1:3" x14ac:dyDescent="0.3">
      <c r="A354" s="12">
        <v>3315</v>
      </c>
      <c r="B354" s="13">
        <v>4000</v>
      </c>
      <c r="C354" s="13"/>
    </row>
    <row r="355" spans="1:3" x14ac:dyDescent="0.3">
      <c r="A355" s="12">
        <v>3316</v>
      </c>
      <c r="B355" s="13">
        <v>11737</v>
      </c>
      <c r="C355" s="13"/>
    </row>
    <row r="356" spans="1:3" x14ac:dyDescent="0.3">
      <c r="A356" s="12">
        <v>3317</v>
      </c>
      <c r="B356" s="13">
        <v>1050</v>
      </c>
      <c r="C356" s="13"/>
    </row>
    <row r="357" spans="1:3" x14ac:dyDescent="0.3">
      <c r="A357" s="12">
        <v>3318</v>
      </c>
      <c r="B357" s="13">
        <v>2000</v>
      </c>
      <c r="C357" s="13"/>
    </row>
    <row r="358" spans="1:3" x14ac:dyDescent="0.3">
      <c r="A358" s="12">
        <v>3319</v>
      </c>
      <c r="B358" s="13">
        <v>500</v>
      </c>
      <c r="C358" s="13"/>
    </row>
    <row r="359" spans="1:3" x14ac:dyDescent="0.3">
      <c r="A359" s="12">
        <v>3320</v>
      </c>
      <c r="B359" s="13">
        <v>2500</v>
      </c>
      <c r="C359" s="13"/>
    </row>
    <row r="360" spans="1:3" x14ac:dyDescent="0.3">
      <c r="A360" s="12">
        <v>3321</v>
      </c>
      <c r="B360" s="13">
        <v>500</v>
      </c>
      <c r="C360" s="13"/>
    </row>
    <row r="361" spans="1:3" x14ac:dyDescent="0.3">
      <c r="A361" s="12">
        <v>3322</v>
      </c>
      <c r="B361" s="13">
        <v>3300</v>
      </c>
      <c r="C361" s="13"/>
    </row>
    <row r="362" spans="1:3" x14ac:dyDescent="0.3">
      <c r="A362" s="12">
        <v>3323</v>
      </c>
      <c r="B362" s="13">
        <v>1000</v>
      </c>
      <c r="C362" s="13"/>
    </row>
    <row r="363" spans="1:3" x14ac:dyDescent="0.3">
      <c r="A363" s="12">
        <v>3324</v>
      </c>
      <c r="B363" s="13">
        <v>1500</v>
      </c>
      <c r="C363" s="13"/>
    </row>
    <row r="364" spans="1:3" x14ac:dyDescent="0.3">
      <c r="A364" s="12">
        <v>3325</v>
      </c>
      <c r="B364" s="13">
        <v>400</v>
      </c>
      <c r="C364" s="13"/>
    </row>
    <row r="365" spans="1:3" x14ac:dyDescent="0.3">
      <c r="A365" s="12">
        <v>3326</v>
      </c>
      <c r="B365" s="13">
        <v>8000</v>
      </c>
      <c r="C365" s="13"/>
    </row>
    <row r="366" spans="1:3" x14ac:dyDescent="0.3">
      <c r="A366" s="12">
        <v>3327</v>
      </c>
      <c r="B366" s="13">
        <v>800</v>
      </c>
      <c r="C366" s="13"/>
    </row>
    <row r="367" spans="1:3" x14ac:dyDescent="0.3">
      <c r="A367" s="12">
        <v>3328</v>
      </c>
      <c r="B367" s="13">
        <v>1800</v>
      </c>
      <c r="C367" s="13"/>
    </row>
    <row r="368" spans="1:3" x14ac:dyDescent="0.3">
      <c r="A368" s="12">
        <v>3329</v>
      </c>
      <c r="B368" s="13">
        <v>1000</v>
      </c>
      <c r="C368" s="13"/>
    </row>
    <row r="369" spans="1:3" x14ac:dyDescent="0.3">
      <c r="A369" s="12">
        <v>3330</v>
      </c>
      <c r="B369" s="13">
        <v>1500</v>
      </c>
      <c r="C369" s="13"/>
    </row>
    <row r="370" spans="1:3" x14ac:dyDescent="0.3">
      <c r="A370" s="12">
        <v>3331</v>
      </c>
      <c r="B370" s="13">
        <v>5000</v>
      </c>
      <c r="C370" s="13"/>
    </row>
    <row r="371" spans="1:3" x14ac:dyDescent="0.3">
      <c r="A371" s="12">
        <v>3332</v>
      </c>
      <c r="B371" s="13">
        <v>6000</v>
      </c>
      <c r="C371" s="13"/>
    </row>
    <row r="372" spans="1:3" x14ac:dyDescent="0.3">
      <c r="A372" s="12">
        <v>3333</v>
      </c>
      <c r="B372" s="13">
        <v>3500</v>
      </c>
      <c r="C372" s="13"/>
    </row>
    <row r="373" spans="1:3" x14ac:dyDescent="0.3">
      <c r="A373" s="12">
        <v>3334</v>
      </c>
      <c r="B373" s="13">
        <v>3871</v>
      </c>
      <c r="C373" s="13"/>
    </row>
    <row r="374" spans="1:3" x14ac:dyDescent="0.3">
      <c r="A374" s="12">
        <v>3335</v>
      </c>
      <c r="B374" s="13">
        <v>5000</v>
      </c>
      <c r="C374" s="13"/>
    </row>
    <row r="375" spans="1:3" x14ac:dyDescent="0.3">
      <c r="A375" s="12">
        <v>3336</v>
      </c>
      <c r="B375" s="13">
        <v>250</v>
      </c>
      <c r="C375" s="13"/>
    </row>
    <row r="376" spans="1:3" x14ac:dyDescent="0.3">
      <c r="A376" s="12">
        <v>3337</v>
      </c>
      <c r="B376" s="13">
        <v>2500</v>
      </c>
      <c r="C376" s="13"/>
    </row>
    <row r="377" spans="1:3" x14ac:dyDescent="0.3">
      <c r="A377" s="12">
        <v>3338</v>
      </c>
      <c r="B377" s="13">
        <v>15000</v>
      </c>
      <c r="C377" s="13"/>
    </row>
    <row r="378" spans="1:3" x14ac:dyDescent="0.3">
      <c r="A378" s="12">
        <v>3339</v>
      </c>
      <c r="B378" s="13">
        <v>8000</v>
      </c>
      <c r="C378" s="13"/>
    </row>
    <row r="379" spans="1:3" x14ac:dyDescent="0.3">
      <c r="A379" s="12">
        <v>3340</v>
      </c>
      <c r="B379" s="13">
        <v>3000</v>
      </c>
      <c r="C379" s="13"/>
    </row>
    <row r="380" spans="1:3" x14ac:dyDescent="0.3">
      <c r="A380" s="12">
        <v>3341</v>
      </c>
      <c r="B380" s="13">
        <v>3350</v>
      </c>
      <c r="C380" s="13"/>
    </row>
    <row r="381" spans="1:3" x14ac:dyDescent="0.3">
      <c r="A381" s="12">
        <v>3342</v>
      </c>
      <c r="B381" s="13">
        <v>6000</v>
      </c>
      <c r="C381" s="13"/>
    </row>
    <row r="382" spans="1:3" x14ac:dyDescent="0.3">
      <c r="A382" s="12">
        <v>3343</v>
      </c>
      <c r="B382" s="13">
        <v>700</v>
      </c>
      <c r="C382" s="13"/>
    </row>
    <row r="383" spans="1:3" x14ac:dyDescent="0.3">
      <c r="A383" s="12">
        <v>3344</v>
      </c>
      <c r="B383" s="13">
        <v>4500</v>
      </c>
      <c r="C383" s="13"/>
    </row>
    <row r="384" spans="1:3" x14ac:dyDescent="0.3">
      <c r="A384" s="12">
        <v>3345</v>
      </c>
      <c r="B384" s="13">
        <v>500</v>
      </c>
      <c r="C384" s="13"/>
    </row>
    <row r="385" spans="1:3" x14ac:dyDescent="0.3">
      <c r="A385" s="12">
        <v>3346</v>
      </c>
      <c r="B385" s="13">
        <v>1500</v>
      </c>
      <c r="C385" s="13"/>
    </row>
    <row r="386" spans="1:3" x14ac:dyDescent="0.3">
      <c r="A386" s="12">
        <v>3347</v>
      </c>
      <c r="B386" s="13">
        <v>2000</v>
      </c>
      <c r="C386" s="13"/>
    </row>
    <row r="387" spans="1:3" x14ac:dyDescent="0.3">
      <c r="A387" s="12">
        <v>3348</v>
      </c>
      <c r="B387" s="13">
        <v>5500</v>
      </c>
      <c r="C387" s="13"/>
    </row>
    <row r="388" spans="1:3" x14ac:dyDescent="0.3">
      <c r="A388" s="12">
        <v>3349</v>
      </c>
      <c r="B388" s="13">
        <v>1000</v>
      </c>
      <c r="C388" s="13"/>
    </row>
    <row r="389" spans="1:3" x14ac:dyDescent="0.3">
      <c r="A389" s="12">
        <v>3350</v>
      </c>
      <c r="B389" s="13">
        <v>3500</v>
      </c>
      <c r="C389" s="13"/>
    </row>
    <row r="390" spans="1:3" x14ac:dyDescent="0.3">
      <c r="A390" s="12">
        <v>3351</v>
      </c>
      <c r="B390" s="13">
        <v>5000</v>
      </c>
      <c r="C390" s="13"/>
    </row>
    <row r="391" spans="1:3" x14ac:dyDescent="0.3">
      <c r="A391" s="12">
        <v>3352</v>
      </c>
      <c r="B391" s="13">
        <v>5000</v>
      </c>
      <c r="C391" s="13"/>
    </row>
    <row r="392" spans="1:3" x14ac:dyDescent="0.3">
      <c r="A392" s="12">
        <v>3353</v>
      </c>
      <c r="B392" s="13">
        <v>500</v>
      </c>
      <c r="C392" s="13"/>
    </row>
    <row r="393" spans="1:3" x14ac:dyDescent="0.3">
      <c r="A393" s="12">
        <v>3354</v>
      </c>
      <c r="B393" s="13">
        <v>3000</v>
      </c>
      <c r="C393" s="13"/>
    </row>
    <row r="394" spans="1:3" x14ac:dyDescent="0.3">
      <c r="A394" s="12">
        <v>3355</v>
      </c>
      <c r="B394" s="13">
        <v>1750</v>
      </c>
      <c r="C394" s="13"/>
    </row>
    <row r="395" spans="1:3" x14ac:dyDescent="0.3">
      <c r="A395" s="12">
        <v>3356</v>
      </c>
      <c r="B395" s="13">
        <v>1500</v>
      </c>
      <c r="C395" s="13"/>
    </row>
    <row r="396" spans="1:3" x14ac:dyDescent="0.3">
      <c r="A396" s="12">
        <v>3357</v>
      </c>
      <c r="B396" s="13">
        <v>2000</v>
      </c>
      <c r="C396" s="13"/>
    </row>
    <row r="397" spans="1:3" x14ac:dyDescent="0.3">
      <c r="A397" s="12">
        <v>3358</v>
      </c>
      <c r="B397" s="13">
        <v>10000</v>
      </c>
      <c r="C397" s="13"/>
    </row>
    <row r="398" spans="1:3" x14ac:dyDescent="0.3">
      <c r="A398" s="12">
        <v>3359</v>
      </c>
      <c r="B398" s="13">
        <v>4000</v>
      </c>
      <c r="C398" s="13"/>
    </row>
    <row r="399" spans="1:3" x14ac:dyDescent="0.3">
      <c r="A399" s="12">
        <v>3360</v>
      </c>
      <c r="B399" s="13">
        <v>9000</v>
      </c>
      <c r="C399" s="13"/>
    </row>
    <row r="400" spans="1:3" x14ac:dyDescent="0.3">
      <c r="A400" s="12">
        <v>3361</v>
      </c>
      <c r="B400" s="13">
        <v>5000</v>
      </c>
      <c r="C400" s="13"/>
    </row>
    <row r="401" spans="1:3" x14ac:dyDescent="0.3">
      <c r="A401" s="12">
        <v>3362</v>
      </c>
      <c r="B401" s="13">
        <v>500</v>
      </c>
      <c r="C401" s="13"/>
    </row>
    <row r="402" spans="1:3" x14ac:dyDescent="0.3">
      <c r="A402" s="12">
        <v>3363</v>
      </c>
      <c r="B402" s="13">
        <v>7750</v>
      </c>
      <c r="C402" s="13"/>
    </row>
    <row r="403" spans="1:3" x14ac:dyDescent="0.3">
      <c r="A403" s="12">
        <v>3364</v>
      </c>
      <c r="B403" s="13">
        <v>3000</v>
      </c>
      <c r="C403" s="13"/>
    </row>
    <row r="404" spans="1:3" x14ac:dyDescent="0.3">
      <c r="A404" s="12">
        <v>3365</v>
      </c>
      <c r="B404" s="13">
        <v>2500</v>
      </c>
      <c r="C404" s="13"/>
    </row>
    <row r="405" spans="1:3" x14ac:dyDescent="0.3">
      <c r="A405" s="12">
        <v>3366</v>
      </c>
      <c r="B405" s="13">
        <v>500</v>
      </c>
      <c r="C405" s="13"/>
    </row>
    <row r="406" spans="1:3" x14ac:dyDescent="0.3">
      <c r="A406" s="12">
        <v>3367</v>
      </c>
      <c r="B406" s="13">
        <v>750</v>
      </c>
      <c r="C406" s="13"/>
    </row>
    <row r="407" spans="1:3" x14ac:dyDescent="0.3">
      <c r="A407" s="12">
        <v>3368</v>
      </c>
      <c r="B407" s="13">
        <v>1000</v>
      </c>
      <c r="C407" s="13"/>
    </row>
    <row r="408" spans="1:3" x14ac:dyDescent="0.3">
      <c r="A408" s="12">
        <v>3369</v>
      </c>
      <c r="B408" s="13">
        <v>5000</v>
      </c>
      <c r="C408" s="13"/>
    </row>
    <row r="409" spans="1:3" x14ac:dyDescent="0.3">
      <c r="A409" s="12">
        <v>3370</v>
      </c>
      <c r="B409" s="13">
        <v>1500</v>
      </c>
      <c r="C409" s="13"/>
    </row>
    <row r="410" spans="1:3" x14ac:dyDescent="0.3">
      <c r="A410" s="12">
        <v>3371</v>
      </c>
      <c r="B410" s="13">
        <v>200</v>
      </c>
      <c r="C410" s="13"/>
    </row>
    <row r="411" spans="1:3" x14ac:dyDescent="0.3">
      <c r="A411" s="12">
        <v>3372</v>
      </c>
      <c r="B411" s="13">
        <v>1000</v>
      </c>
      <c r="C411" s="13"/>
    </row>
    <row r="412" spans="1:3" x14ac:dyDescent="0.3">
      <c r="A412" s="12">
        <v>3373</v>
      </c>
      <c r="B412" s="13">
        <v>2000</v>
      </c>
      <c r="C412" s="13"/>
    </row>
    <row r="413" spans="1:3" x14ac:dyDescent="0.3">
      <c r="A413" s="12">
        <v>3374</v>
      </c>
      <c r="B413" s="13">
        <v>3500</v>
      </c>
      <c r="C413" s="13"/>
    </row>
    <row r="414" spans="1:3" x14ac:dyDescent="0.3">
      <c r="A414" s="12">
        <v>3375</v>
      </c>
      <c r="B414" s="13">
        <v>3000</v>
      </c>
      <c r="C414" s="13"/>
    </row>
    <row r="415" spans="1:3" x14ac:dyDescent="0.3">
      <c r="A415" s="12">
        <v>3376</v>
      </c>
      <c r="B415" s="13">
        <v>8000</v>
      </c>
      <c r="C415" s="13"/>
    </row>
    <row r="416" spans="1:3" x14ac:dyDescent="0.3">
      <c r="A416" s="12">
        <v>3377</v>
      </c>
      <c r="B416" s="13">
        <v>8000</v>
      </c>
      <c r="C416" s="13"/>
    </row>
    <row r="417" spans="1:3" x14ac:dyDescent="0.3">
      <c r="A417" s="12">
        <v>3378</v>
      </c>
      <c r="B417" s="13">
        <v>550</v>
      </c>
      <c r="C417" s="13"/>
    </row>
    <row r="418" spans="1:3" x14ac:dyDescent="0.3">
      <c r="A418" s="12">
        <v>3379</v>
      </c>
      <c r="B418" s="13">
        <v>2000</v>
      </c>
      <c r="C418" s="13"/>
    </row>
    <row r="419" spans="1:3" x14ac:dyDescent="0.3">
      <c r="A419" s="12">
        <v>3380</v>
      </c>
      <c r="B419" s="13">
        <v>3000</v>
      </c>
      <c r="C419" s="13"/>
    </row>
    <row r="420" spans="1:3" x14ac:dyDescent="0.3">
      <c r="A420" s="12">
        <v>3381</v>
      </c>
      <c r="B420" s="13">
        <v>4000</v>
      </c>
      <c r="C420" s="13"/>
    </row>
    <row r="421" spans="1:3" x14ac:dyDescent="0.3">
      <c r="A421" s="12">
        <v>3382</v>
      </c>
      <c r="B421" s="13">
        <v>3500</v>
      </c>
      <c r="C421" s="13"/>
    </row>
    <row r="422" spans="1:3" x14ac:dyDescent="0.3">
      <c r="A422" s="12">
        <v>3383</v>
      </c>
      <c r="B422" s="13">
        <v>1750</v>
      </c>
      <c r="C422" s="13"/>
    </row>
    <row r="423" spans="1:3" x14ac:dyDescent="0.3">
      <c r="A423" s="12">
        <v>3384</v>
      </c>
      <c r="B423" s="13">
        <v>6000</v>
      </c>
      <c r="C423" s="13"/>
    </row>
    <row r="424" spans="1:3" x14ac:dyDescent="0.3">
      <c r="A424" s="12">
        <v>3385</v>
      </c>
      <c r="B424" s="13">
        <v>2000</v>
      </c>
      <c r="C424" s="13"/>
    </row>
    <row r="425" spans="1:3" x14ac:dyDescent="0.3">
      <c r="A425" s="12">
        <v>3386</v>
      </c>
      <c r="B425" s="13">
        <v>2000</v>
      </c>
      <c r="C425" s="13"/>
    </row>
    <row r="426" spans="1:3" x14ac:dyDescent="0.3">
      <c r="A426" s="12">
        <v>3387</v>
      </c>
      <c r="B426" s="13">
        <v>3000</v>
      </c>
      <c r="C426" s="13"/>
    </row>
    <row r="427" spans="1:3" x14ac:dyDescent="0.3">
      <c r="A427" s="12">
        <v>3388</v>
      </c>
      <c r="B427" s="13">
        <v>1500</v>
      </c>
      <c r="C427" s="13"/>
    </row>
    <row r="428" spans="1:3" x14ac:dyDescent="0.3">
      <c r="A428" s="12">
        <v>3389</v>
      </c>
      <c r="B428" s="13">
        <v>10000</v>
      </c>
      <c r="C428" s="13"/>
    </row>
    <row r="429" spans="1:3" x14ac:dyDescent="0.3">
      <c r="A429" s="12">
        <v>3390</v>
      </c>
      <c r="B429" s="13">
        <v>1500</v>
      </c>
      <c r="C429" s="13"/>
    </row>
    <row r="430" spans="1:3" x14ac:dyDescent="0.3">
      <c r="A430" s="12">
        <v>3391</v>
      </c>
      <c r="B430" s="13">
        <v>500</v>
      </c>
      <c r="C430" s="13"/>
    </row>
    <row r="431" spans="1:3" x14ac:dyDescent="0.3">
      <c r="A431" s="12">
        <v>3392</v>
      </c>
      <c r="B431" s="13">
        <v>500</v>
      </c>
      <c r="C431" s="13"/>
    </row>
    <row r="432" spans="1:3" x14ac:dyDescent="0.3">
      <c r="A432" s="12">
        <v>3393</v>
      </c>
      <c r="B432" s="13">
        <v>1500</v>
      </c>
      <c r="C432" s="13"/>
    </row>
    <row r="433" spans="1:3" x14ac:dyDescent="0.3">
      <c r="A433" s="12">
        <v>3394</v>
      </c>
      <c r="B433" s="13">
        <v>550</v>
      </c>
      <c r="C433" s="13"/>
    </row>
    <row r="434" spans="1:3" x14ac:dyDescent="0.3">
      <c r="A434" s="12">
        <v>3395</v>
      </c>
      <c r="B434" s="13">
        <v>500</v>
      </c>
      <c r="C434" s="13"/>
    </row>
    <row r="435" spans="1:3" x14ac:dyDescent="0.3">
      <c r="A435" s="12">
        <v>3396</v>
      </c>
      <c r="B435" s="13">
        <v>1500</v>
      </c>
      <c r="C435" s="13"/>
    </row>
    <row r="436" spans="1:3" x14ac:dyDescent="0.3">
      <c r="A436" s="12">
        <v>3397</v>
      </c>
      <c r="B436" s="13">
        <v>250</v>
      </c>
      <c r="C436" s="13"/>
    </row>
    <row r="437" spans="1:3" x14ac:dyDescent="0.3">
      <c r="A437" s="12">
        <v>3398</v>
      </c>
      <c r="B437" s="13">
        <v>4000</v>
      </c>
      <c r="C437" s="13"/>
    </row>
    <row r="438" spans="1:3" x14ac:dyDescent="0.3">
      <c r="A438" s="12">
        <v>3399</v>
      </c>
      <c r="B438" s="13">
        <v>1200</v>
      </c>
      <c r="C438" s="13"/>
    </row>
    <row r="439" spans="1:3" x14ac:dyDescent="0.3">
      <c r="A439" s="12">
        <v>3400</v>
      </c>
      <c r="B439" s="13">
        <v>10000</v>
      </c>
      <c r="C439" s="13"/>
    </row>
    <row r="440" spans="1:3" x14ac:dyDescent="0.3">
      <c r="A440" s="12">
        <v>3401</v>
      </c>
      <c r="B440" s="13">
        <v>2900</v>
      </c>
      <c r="C440" s="13"/>
    </row>
    <row r="441" spans="1:3" x14ac:dyDescent="0.3">
      <c r="A441" s="12">
        <v>3402</v>
      </c>
      <c r="B441" s="13">
        <v>15000</v>
      </c>
      <c r="C441" s="13"/>
    </row>
    <row r="442" spans="1:3" x14ac:dyDescent="0.3">
      <c r="A442" s="12">
        <v>3403</v>
      </c>
      <c r="B442" s="13">
        <v>2000</v>
      </c>
      <c r="C442" s="13"/>
    </row>
    <row r="443" spans="1:3" x14ac:dyDescent="0.3">
      <c r="A443" s="12">
        <v>3404</v>
      </c>
      <c r="B443" s="13">
        <v>500</v>
      </c>
      <c r="C443" s="13"/>
    </row>
    <row r="444" spans="1:3" x14ac:dyDescent="0.3">
      <c r="A444" s="12">
        <v>3405</v>
      </c>
      <c r="B444" s="13">
        <v>350</v>
      </c>
      <c r="C444" s="13"/>
    </row>
    <row r="445" spans="1:3" x14ac:dyDescent="0.3">
      <c r="A445" s="12">
        <v>3406</v>
      </c>
      <c r="B445" s="13">
        <v>10000</v>
      </c>
      <c r="C445" s="13"/>
    </row>
    <row r="446" spans="1:3" x14ac:dyDescent="0.3">
      <c r="A446" s="12">
        <v>3407</v>
      </c>
      <c r="B446" s="13">
        <v>2000</v>
      </c>
      <c r="C446" s="13"/>
    </row>
    <row r="447" spans="1:3" x14ac:dyDescent="0.3">
      <c r="A447" s="12">
        <v>3408</v>
      </c>
      <c r="B447" s="13">
        <v>500</v>
      </c>
      <c r="C447" s="13"/>
    </row>
    <row r="448" spans="1:3" x14ac:dyDescent="0.3">
      <c r="A448" s="12">
        <v>3409</v>
      </c>
      <c r="B448" s="13">
        <v>500</v>
      </c>
      <c r="C448" s="13"/>
    </row>
    <row r="449" spans="1:3" x14ac:dyDescent="0.3">
      <c r="A449" s="12">
        <v>3410</v>
      </c>
      <c r="B449" s="13">
        <v>3000</v>
      </c>
      <c r="C449" s="13"/>
    </row>
    <row r="450" spans="1:3" x14ac:dyDescent="0.3">
      <c r="A450" s="12">
        <v>3411</v>
      </c>
      <c r="B450" s="13">
        <v>15000</v>
      </c>
      <c r="C450" s="13"/>
    </row>
    <row r="451" spans="1:3" x14ac:dyDescent="0.3">
      <c r="A451" s="12">
        <v>3412</v>
      </c>
      <c r="B451" s="13">
        <v>3000</v>
      </c>
      <c r="C451" s="13"/>
    </row>
    <row r="452" spans="1:3" x14ac:dyDescent="0.3">
      <c r="A452" s="12">
        <v>3413</v>
      </c>
      <c r="B452" s="13">
        <v>500</v>
      </c>
      <c r="C452" s="13"/>
    </row>
    <row r="453" spans="1:3" x14ac:dyDescent="0.3">
      <c r="A453" s="12">
        <v>3414</v>
      </c>
      <c r="B453" s="13">
        <v>3000</v>
      </c>
      <c r="C453" s="13"/>
    </row>
    <row r="454" spans="1:3" x14ac:dyDescent="0.3">
      <c r="A454" s="12">
        <v>3415</v>
      </c>
      <c r="B454" s="13">
        <v>200</v>
      </c>
      <c r="C454" s="13"/>
    </row>
    <row r="455" spans="1:3" x14ac:dyDescent="0.3">
      <c r="A455" s="12">
        <v>3416</v>
      </c>
      <c r="B455" s="13">
        <v>4000</v>
      </c>
      <c r="C455" s="13"/>
    </row>
    <row r="456" spans="1:3" x14ac:dyDescent="0.3">
      <c r="A456" s="12">
        <v>3417</v>
      </c>
      <c r="B456" s="13">
        <v>1700</v>
      </c>
      <c r="C456" s="13"/>
    </row>
    <row r="457" spans="1:3" x14ac:dyDescent="0.3">
      <c r="A457" s="12">
        <v>3418</v>
      </c>
      <c r="B457" s="13">
        <v>4000</v>
      </c>
      <c r="C457" s="13"/>
    </row>
    <row r="458" spans="1:3" x14ac:dyDescent="0.3">
      <c r="A458" s="12">
        <v>3419</v>
      </c>
      <c r="B458" s="13">
        <v>2750</v>
      </c>
      <c r="C458" s="13"/>
    </row>
    <row r="459" spans="1:3" x14ac:dyDescent="0.3">
      <c r="A459" s="12">
        <v>3420</v>
      </c>
      <c r="B459" s="13">
        <v>700</v>
      </c>
      <c r="C459" s="13"/>
    </row>
    <row r="460" spans="1:3" x14ac:dyDescent="0.3">
      <c r="A460" s="12">
        <v>3421</v>
      </c>
      <c r="B460" s="13">
        <v>10000</v>
      </c>
      <c r="C460" s="13"/>
    </row>
    <row r="461" spans="1:3" x14ac:dyDescent="0.3">
      <c r="A461" s="12">
        <v>3422</v>
      </c>
      <c r="B461" s="13">
        <v>3000</v>
      </c>
      <c r="C461" s="13"/>
    </row>
    <row r="462" spans="1:3" x14ac:dyDescent="0.3">
      <c r="A462" s="12">
        <v>3423</v>
      </c>
      <c r="B462" s="13">
        <v>250</v>
      </c>
      <c r="C462" s="13"/>
    </row>
    <row r="463" spans="1:3" x14ac:dyDescent="0.3">
      <c r="A463" s="12">
        <v>3424</v>
      </c>
      <c r="B463" s="13">
        <v>6000</v>
      </c>
      <c r="C463" s="13"/>
    </row>
    <row r="464" spans="1:3" x14ac:dyDescent="0.3">
      <c r="A464" s="12">
        <v>3425</v>
      </c>
      <c r="B464" s="13">
        <v>30000</v>
      </c>
      <c r="C464" s="13"/>
    </row>
    <row r="465" spans="1:3" x14ac:dyDescent="0.3">
      <c r="A465" s="12">
        <v>3426</v>
      </c>
      <c r="B465" s="13">
        <v>3750</v>
      </c>
      <c r="C465" s="13"/>
    </row>
    <row r="466" spans="1:3" x14ac:dyDescent="0.3">
      <c r="A466" s="12">
        <v>3427</v>
      </c>
      <c r="B466" s="13">
        <v>1500</v>
      </c>
      <c r="C466" s="13"/>
    </row>
    <row r="467" spans="1:3" x14ac:dyDescent="0.3">
      <c r="A467" s="12">
        <v>3428</v>
      </c>
      <c r="B467" s="13">
        <v>2000</v>
      </c>
      <c r="C467" s="13"/>
    </row>
    <row r="468" spans="1:3" x14ac:dyDescent="0.3">
      <c r="A468" s="12">
        <v>3429</v>
      </c>
      <c r="B468" s="13">
        <v>150</v>
      </c>
      <c r="C468" s="13"/>
    </row>
    <row r="469" spans="1:3" x14ac:dyDescent="0.3">
      <c r="A469" s="12">
        <v>3430</v>
      </c>
      <c r="B469" s="13">
        <v>2000</v>
      </c>
      <c r="C469" s="13"/>
    </row>
    <row r="470" spans="1:3" x14ac:dyDescent="0.3">
      <c r="A470" s="12">
        <v>3431</v>
      </c>
      <c r="B470" s="13">
        <v>2000</v>
      </c>
      <c r="C470" s="13"/>
    </row>
    <row r="471" spans="1:3" x14ac:dyDescent="0.3">
      <c r="A471" s="12">
        <v>3432</v>
      </c>
      <c r="B471" s="13">
        <v>2000</v>
      </c>
      <c r="C471" s="13"/>
    </row>
    <row r="472" spans="1:3" x14ac:dyDescent="0.3">
      <c r="A472" s="12">
        <v>3433</v>
      </c>
      <c r="B472" s="13">
        <v>9500</v>
      </c>
      <c r="C472" s="13"/>
    </row>
    <row r="473" spans="1:3" x14ac:dyDescent="0.3">
      <c r="A473" s="12">
        <v>3434</v>
      </c>
      <c r="B473" s="13">
        <v>10000</v>
      </c>
      <c r="C473" s="13"/>
    </row>
    <row r="474" spans="1:3" x14ac:dyDescent="0.3">
      <c r="A474" s="12">
        <v>3435</v>
      </c>
      <c r="B474" s="13">
        <v>1000</v>
      </c>
      <c r="C474" s="13"/>
    </row>
    <row r="475" spans="1:3" x14ac:dyDescent="0.3">
      <c r="A475" s="12">
        <v>3436</v>
      </c>
      <c r="B475" s="13">
        <v>5000</v>
      </c>
      <c r="C475" s="13"/>
    </row>
    <row r="476" spans="1:3" x14ac:dyDescent="0.3">
      <c r="A476" s="12">
        <v>3437</v>
      </c>
      <c r="B476" s="13">
        <v>3000</v>
      </c>
      <c r="C476" s="13"/>
    </row>
    <row r="477" spans="1:3" x14ac:dyDescent="0.3">
      <c r="A477" s="12">
        <v>3438</v>
      </c>
      <c r="B477" s="13">
        <v>2500</v>
      </c>
      <c r="C477" s="13"/>
    </row>
    <row r="478" spans="1:3" x14ac:dyDescent="0.3">
      <c r="A478" s="12">
        <v>3439</v>
      </c>
      <c r="B478" s="13">
        <v>1200</v>
      </c>
      <c r="C478" s="13"/>
    </row>
    <row r="479" spans="1:3" x14ac:dyDescent="0.3">
      <c r="A479" s="12">
        <v>3440</v>
      </c>
      <c r="B479" s="13">
        <v>5000</v>
      </c>
      <c r="C479" s="13"/>
    </row>
    <row r="480" spans="1:3" x14ac:dyDescent="0.3">
      <c r="A480" s="12">
        <v>3441</v>
      </c>
      <c r="B480" s="13">
        <v>2500</v>
      </c>
      <c r="C480" s="13"/>
    </row>
    <row r="481" spans="1:3" x14ac:dyDescent="0.3">
      <c r="A481" s="12">
        <v>3442</v>
      </c>
      <c r="B481" s="13">
        <v>250</v>
      </c>
      <c r="C481" s="13"/>
    </row>
    <row r="482" spans="1:3" x14ac:dyDescent="0.3">
      <c r="A482" s="12">
        <v>3443</v>
      </c>
      <c r="B482" s="13">
        <v>1000</v>
      </c>
      <c r="C482" s="13"/>
    </row>
    <row r="483" spans="1:3" x14ac:dyDescent="0.3">
      <c r="A483" s="12">
        <v>3444</v>
      </c>
      <c r="B483" s="13">
        <v>300</v>
      </c>
      <c r="C483" s="13"/>
    </row>
    <row r="484" spans="1:3" x14ac:dyDescent="0.3">
      <c r="A484" s="12">
        <v>3445</v>
      </c>
      <c r="B484" s="13">
        <v>2000</v>
      </c>
      <c r="C484" s="13"/>
    </row>
    <row r="485" spans="1:3" x14ac:dyDescent="0.3">
      <c r="A485" s="12">
        <v>3446</v>
      </c>
      <c r="B485" s="13">
        <v>1000</v>
      </c>
      <c r="C485" s="13"/>
    </row>
    <row r="486" spans="1:3" x14ac:dyDescent="0.3">
      <c r="A486" s="12">
        <v>3447</v>
      </c>
      <c r="B486" s="13">
        <v>1000</v>
      </c>
      <c r="C486" s="13"/>
    </row>
    <row r="487" spans="1:3" x14ac:dyDescent="0.3">
      <c r="A487" s="12">
        <v>3448</v>
      </c>
      <c r="B487" s="13">
        <v>2100</v>
      </c>
      <c r="C487" s="13"/>
    </row>
    <row r="488" spans="1:3" x14ac:dyDescent="0.3">
      <c r="A488" s="12">
        <v>3449</v>
      </c>
      <c r="B488" s="13">
        <v>800</v>
      </c>
      <c r="C488" s="13"/>
    </row>
    <row r="489" spans="1:3" x14ac:dyDescent="0.3">
      <c r="A489" s="12">
        <v>3450</v>
      </c>
      <c r="B489" s="13">
        <v>500</v>
      </c>
      <c r="C489" s="13"/>
    </row>
    <row r="490" spans="1:3" x14ac:dyDescent="0.3">
      <c r="A490" s="12">
        <v>3451</v>
      </c>
      <c r="B490" s="13">
        <v>650</v>
      </c>
      <c r="C490" s="13"/>
    </row>
    <row r="491" spans="1:3" x14ac:dyDescent="0.3">
      <c r="A491" s="12">
        <v>3452</v>
      </c>
      <c r="B491" s="13">
        <v>1000</v>
      </c>
      <c r="C491" s="13"/>
    </row>
    <row r="492" spans="1:3" x14ac:dyDescent="0.3">
      <c r="A492" s="12">
        <v>3453</v>
      </c>
      <c r="B492" s="13">
        <v>300</v>
      </c>
      <c r="C492" s="13"/>
    </row>
    <row r="493" spans="1:3" x14ac:dyDescent="0.3">
      <c r="A493" s="12">
        <v>3454</v>
      </c>
      <c r="B493" s="13">
        <v>700</v>
      </c>
      <c r="C493" s="13"/>
    </row>
    <row r="494" spans="1:3" x14ac:dyDescent="0.3">
      <c r="A494" s="12">
        <v>3455</v>
      </c>
      <c r="B494" s="13">
        <v>10000</v>
      </c>
      <c r="C494" s="13"/>
    </row>
    <row r="495" spans="1:3" x14ac:dyDescent="0.3">
      <c r="A495" s="12">
        <v>3456</v>
      </c>
      <c r="B495" s="13">
        <v>3000</v>
      </c>
      <c r="C495" s="13"/>
    </row>
    <row r="496" spans="1:3" x14ac:dyDescent="0.3">
      <c r="A496" s="12">
        <v>3457</v>
      </c>
      <c r="B496" s="13">
        <v>2000</v>
      </c>
      <c r="C496" s="13"/>
    </row>
    <row r="497" spans="1:3" x14ac:dyDescent="0.3">
      <c r="A497" s="12">
        <v>3458</v>
      </c>
      <c r="B497" s="13">
        <v>978</v>
      </c>
      <c r="C497" s="13"/>
    </row>
    <row r="498" spans="1:3" x14ac:dyDescent="0.3">
      <c r="A498" s="12">
        <v>3459</v>
      </c>
      <c r="B498" s="13">
        <v>500</v>
      </c>
      <c r="C498" s="13"/>
    </row>
    <row r="499" spans="1:3" x14ac:dyDescent="0.3">
      <c r="A499" s="12">
        <v>3460</v>
      </c>
      <c r="B499" s="13">
        <v>500</v>
      </c>
      <c r="C499" s="13"/>
    </row>
    <row r="500" spans="1:3" x14ac:dyDescent="0.3">
      <c r="A500" s="12">
        <v>3461</v>
      </c>
      <c r="B500" s="13">
        <v>500</v>
      </c>
      <c r="C500" s="13"/>
    </row>
    <row r="501" spans="1:3" x14ac:dyDescent="0.3">
      <c r="A501" s="12">
        <v>3462</v>
      </c>
      <c r="B501" s="13">
        <v>250</v>
      </c>
      <c r="C501" s="13"/>
    </row>
    <row r="502" spans="1:3" x14ac:dyDescent="0.3">
      <c r="A502" s="12">
        <v>3463</v>
      </c>
      <c r="B502" s="13">
        <v>10000</v>
      </c>
      <c r="C502" s="13"/>
    </row>
    <row r="503" spans="1:3" x14ac:dyDescent="0.3">
      <c r="A503" s="12">
        <v>3464</v>
      </c>
      <c r="B503" s="13">
        <v>5000</v>
      </c>
      <c r="C503" s="13"/>
    </row>
    <row r="504" spans="1:3" x14ac:dyDescent="0.3">
      <c r="A504" s="12">
        <v>3465</v>
      </c>
      <c r="B504" s="13">
        <v>2000</v>
      </c>
      <c r="C504" s="13"/>
    </row>
    <row r="505" spans="1:3" x14ac:dyDescent="0.3">
      <c r="A505" s="12">
        <v>3466</v>
      </c>
      <c r="B505" s="13">
        <v>3500</v>
      </c>
      <c r="C505" s="13"/>
    </row>
    <row r="506" spans="1:3" x14ac:dyDescent="0.3">
      <c r="A506" s="12">
        <v>3467</v>
      </c>
      <c r="B506" s="13">
        <v>3000</v>
      </c>
      <c r="C506" s="13"/>
    </row>
    <row r="507" spans="1:3" x14ac:dyDescent="0.3">
      <c r="A507" s="12">
        <v>3468</v>
      </c>
      <c r="B507" s="13">
        <v>10000</v>
      </c>
      <c r="C507" s="13"/>
    </row>
    <row r="508" spans="1:3" x14ac:dyDescent="0.3">
      <c r="A508" s="12">
        <v>3469</v>
      </c>
      <c r="B508" s="13">
        <v>2800</v>
      </c>
      <c r="C508" s="13"/>
    </row>
    <row r="509" spans="1:3" x14ac:dyDescent="0.3">
      <c r="A509" s="12">
        <v>3470</v>
      </c>
      <c r="B509" s="13">
        <v>250</v>
      </c>
      <c r="C509" s="13"/>
    </row>
    <row r="510" spans="1:3" x14ac:dyDescent="0.3">
      <c r="A510" s="12">
        <v>3471</v>
      </c>
      <c r="B510" s="13">
        <v>500</v>
      </c>
      <c r="C510" s="13"/>
    </row>
    <row r="511" spans="1:3" x14ac:dyDescent="0.3">
      <c r="A511" s="12">
        <v>3472</v>
      </c>
      <c r="B511" s="13">
        <v>2000</v>
      </c>
      <c r="C511" s="13"/>
    </row>
    <row r="512" spans="1:3" x14ac:dyDescent="0.3">
      <c r="A512" s="12">
        <v>3473</v>
      </c>
      <c r="B512" s="13">
        <v>4900</v>
      </c>
      <c r="C512" s="13"/>
    </row>
    <row r="513" spans="1:3" x14ac:dyDescent="0.3">
      <c r="A513" s="12">
        <v>3474</v>
      </c>
      <c r="B513" s="13">
        <v>2000</v>
      </c>
      <c r="C513" s="13"/>
    </row>
    <row r="514" spans="1:3" x14ac:dyDescent="0.3">
      <c r="A514" s="12">
        <v>3475</v>
      </c>
      <c r="B514" s="13">
        <v>300</v>
      </c>
      <c r="C514" s="13"/>
    </row>
    <row r="515" spans="1:3" x14ac:dyDescent="0.3">
      <c r="A515" s="12">
        <v>3476</v>
      </c>
      <c r="B515" s="13">
        <v>300</v>
      </c>
      <c r="C515" s="13"/>
    </row>
    <row r="516" spans="1:3" x14ac:dyDescent="0.3">
      <c r="A516" s="12">
        <v>3477</v>
      </c>
      <c r="B516" s="13">
        <v>1800</v>
      </c>
      <c r="C516" s="13"/>
    </row>
    <row r="517" spans="1:3" x14ac:dyDescent="0.3">
      <c r="A517" s="12">
        <v>3478</v>
      </c>
      <c r="B517" s="13">
        <v>2000</v>
      </c>
      <c r="C517" s="13"/>
    </row>
    <row r="518" spans="1:3" x14ac:dyDescent="0.3">
      <c r="A518" s="12">
        <v>3479</v>
      </c>
      <c r="B518" s="13">
        <v>1500</v>
      </c>
      <c r="C518" s="13"/>
    </row>
    <row r="519" spans="1:3" x14ac:dyDescent="0.3">
      <c r="A519" s="12">
        <v>3480</v>
      </c>
      <c r="B519" s="13">
        <v>1500</v>
      </c>
      <c r="C519" s="13"/>
    </row>
    <row r="520" spans="1:3" x14ac:dyDescent="0.3">
      <c r="A520" s="12">
        <v>3481</v>
      </c>
      <c r="B520" s="13">
        <v>10000</v>
      </c>
      <c r="C520" s="13"/>
    </row>
    <row r="521" spans="1:3" x14ac:dyDescent="0.3">
      <c r="A521" s="12">
        <v>3482</v>
      </c>
      <c r="B521" s="13">
        <v>3000</v>
      </c>
      <c r="C521" s="13"/>
    </row>
    <row r="522" spans="1:3" x14ac:dyDescent="0.3">
      <c r="A522" s="12">
        <v>3483</v>
      </c>
      <c r="B522" s="13">
        <v>3350</v>
      </c>
      <c r="C522" s="13"/>
    </row>
    <row r="523" spans="1:3" x14ac:dyDescent="0.3">
      <c r="A523" s="12">
        <v>3484</v>
      </c>
      <c r="B523" s="13">
        <v>2500</v>
      </c>
      <c r="C523" s="13"/>
    </row>
    <row r="524" spans="1:3" x14ac:dyDescent="0.3">
      <c r="A524" s="12">
        <v>3485</v>
      </c>
      <c r="B524" s="13">
        <v>1650</v>
      </c>
      <c r="C524" s="13"/>
    </row>
    <row r="525" spans="1:3" x14ac:dyDescent="0.3">
      <c r="A525" s="12">
        <v>3486</v>
      </c>
      <c r="B525" s="13">
        <v>3000</v>
      </c>
      <c r="C525" s="13"/>
    </row>
    <row r="526" spans="1:3" x14ac:dyDescent="0.3">
      <c r="A526" s="12">
        <v>3487</v>
      </c>
      <c r="B526" s="13">
        <v>2000</v>
      </c>
      <c r="C526" s="13"/>
    </row>
    <row r="527" spans="1:3" x14ac:dyDescent="0.3">
      <c r="A527" s="12">
        <v>3488</v>
      </c>
      <c r="B527" s="13">
        <v>3000</v>
      </c>
      <c r="C527" s="13"/>
    </row>
    <row r="528" spans="1:3" x14ac:dyDescent="0.3">
      <c r="A528" s="12">
        <v>3489</v>
      </c>
      <c r="B528" s="13">
        <v>5000</v>
      </c>
      <c r="C528" s="13"/>
    </row>
    <row r="529" spans="1:3" x14ac:dyDescent="0.3">
      <c r="A529" s="12">
        <v>3490</v>
      </c>
      <c r="B529" s="13">
        <v>1000</v>
      </c>
      <c r="C529" s="13"/>
    </row>
    <row r="530" spans="1:3" x14ac:dyDescent="0.3">
      <c r="A530" s="12">
        <v>3491</v>
      </c>
      <c r="B530" s="13">
        <v>500</v>
      </c>
      <c r="C530" s="13"/>
    </row>
    <row r="531" spans="1:3" x14ac:dyDescent="0.3">
      <c r="A531" s="12">
        <v>3492</v>
      </c>
      <c r="B531" s="13">
        <v>3800</v>
      </c>
      <c r="C531" s="13"/>
    </row>
    <row r="532" spans="1:3" x14ac:dyDescent="0.3">
      <c r="A532" s="12">
        <v>3493</v>
      </c>
      <c r="B532" s="13">
        <v>1500</v>
      </c>
      <c r="C532" s="13"/>
    </row>
    <row r="533" spans="1:3" x14ac:dyDescent="0.3">
      <c r="A533" s="12">
        <v>3494</v>
      </c>
      <c r="B533" s="13">
        <v>400</v>
      </c>
      <c r="C533" s="13"/>
    </row>
    <row r="534" spans="1:3" x14ac:dyDescent="0.3">
      <c r="A534" s="12">
        <v>3495</v>
      </c>
      <c r="B534" s="13">
        <v>5000</v>
      </c>
      <c r="C534" s="13"/>
    </row>
    <row r="535" spans="1:3" x14ac:dyDescent="0.3">
      <c r="A535" s="12">
        <v>3496</v>
      </c>
      <c r="B535" s="13">
        <v>3000</v>
      </c>
      <c r="C535" s="13"/>
    </row>
    <row r="536" spans="1:3" x14ac:dyDescent="0.3">
      <c r="A536" s="12">
        <v>3497</v>
      </c>
      <c r="B536" s="13">
        <v>1551</v>
      </c>
      <c r="C536" s="13"/>
    </row>
    <row r="537" spans="1:3" x14ac:dyDescent="0.3">
      <c r="A537" s="12">
        <v>3498</v>
      </c>
      <c r="B537" s="13">
        <v>1650</v>
      </c>
      <c r="C537" s="13"/>
    </row>
    <row r="538" spans="1:3" x14ac:dyDescent="0.3">
      <c r="A538" s="12">
        <v>3499</v>
      </c>
      <c r="B538" s="13">
        <v>2000</v>
      </c>
      <c r="C538" s="13"/>
    </row>
    <row r="539" spans="1:3" x14ac:dyDescent="0.3">
      <c r="A539" s="12">
        <v>3500</v>
      </c>
      <c r="B539" s="13">
        <v>1000</v>
      </c>
      <c r="C539" s="13"/>
    </row>
    <row r="540" spans="1:3" x14ac:dyDescent="0.3">
      <c r="A540" s="12">
        <v>3501</v>
      </c>
      <c r="B540" s="13">
        <v>1500</v>
      </c>
      <c r="C540" s="13"/>
    </row>
    <row r="541" spans="1:3" x14ac:dyDescent="0.3">
      <c r="A541" s="12">
        <v>3502</v>
      </c>
      <c r="B541" s="13">
        <v>4000</v>
      </c>
      <c r="C541" s="13"/>
    </row>
    <row r="542" spans="1:3" x14ac:dyDescent="0.3">
      <c r="A542" s="12">
        <v>3503</v>
      </c>
      <c r="B542" s="13">
        <v>2500</v>
      </c>
      <c r="C542" s="13"/>
    </row>
    <row r="543" spans="1:3" x14ac:dyDescent="0.3">
      <c r="A543" s="12">
        <v>3504</v>
      </c>
      <c r="B543" s="13">
        <v>1000</v>
      </c>
      <c r="C543" s="13"/>
    </row>
    <row r="544" spans="1:3" x14ac:dyDescent="0.3">
      <c r="A544" s="12">
        <v>3505</v>
      </c>
      <c r="B544" s="13">
        <v>2500</v>
      </c>
      <c r="C544" s="13"/>
    </row>
    <row r="545" spans="1:3" x14ac:dyDescent="0.3">
      <c r="A545" s="12">
        <v>3506</v>
      </c>
      <c r="B545" s="13">
        <v>3000</v>
      </c>
      <c r="C545" s="13"/>
    </row>
    <row r="546" spans="1:3" x14ac:dyDescent="0.3">
      <c r="A546" s="12">
        <v>3507</v>
      </c>
      <c r="B546" s="13">
        <v>10000</v>
      </c>
      <c r="C546" s="13"/>
    </row>
    <row r="547" spans="1:3" x14ac:dyDescent="0.3">
      <c r="A547" s="12">
        <v>3508</v>
      </c>
      <c r="B547" s="13">
        <v>100</v>
      </c>
      <c r="C547" s="13"/>
    </row>
    <row r="548" spans="1:3" x14ac:dyDescent="0.3">
      <c r="A548" s="12">
        <v>3509</v>
      </c>
      <c r="B548" s="13">
        <v>3000</v>
      </c>
      <c r="C548" s="13"/>
    </row>
    <row r="549" spans="1:3" x14ac:dyDescent="0.3">
      <c r="A549" s="12">
        <v>3510</v>
      </c>
      <c r="B549" s="13">
        <v>900</v>
      </c>
      <c r="C549" s="13"/>
    </row>
    <row r="550" spans="1:3" x14ac:dyDescent="0.3">
      <c r="A550" s="12">
        <v>3511</v>
      </c>
      <c r="B550" s="13">
        <v>1500</v>
      </c>
      <c r="C550" s="13"/>
    </row>
    <row r="551" spans="1:3" x14ac:dyDescent="0.3">
      <c r="A551" s="12">
        <v>3512</v>
      </c>
      <c r="B551" s="13">
        <v>1000</v>
      </c>
      <c r="C551" s="13"/>
    </row>
    <row r="552" spans="1:3" x14ac:dyDescent="0.3">
      <c r="A552" s="12">
        <v>3513</v>
      </c>
      <c r="B552" s="13">
        <v>2800</v>
      </c>
      <c r="C552" s="13"/>
    </row>
    <row r="553" spans="1:3" x14ac:dyDescent="0.3">
      <c r="A553" s="12">
        <v>3514</v>
      </c>
      <c r="B553" s="13">
        <v>500</v>
      </c>
      <c r="C553" s="13"/>
    </row>
    <row r="554" spans="1:3" x14ac:dyDescent="0.3">
      <c r="A554" s="12">
        <v>3515</v>
      </c>
      <c r="B554" s="13">
        <v>3000</v>
      </c>
      <c r="C554" s="13"/>
    </row>
    <row r="555" spans="1:3" x14ac:dyDescent="0.3">
      <c r="A555" s="12">
        <v>3516</v>
      </c>
      <c r="B555" s="13">
        <v>2500</v>
      </c>
      <c r="C555" s="13"/>
    </row>
    <row r="556" spans="1:3" x14ac:dyDescent="0.3">
      <c r="A556" s="12">
        <v>3517</v>
      </c>
      <c r="B556" s="13">
        <v>4000</v>
      </c>
      <c r="C556" s="13"/>
    </row>
    <row r="557" spans="1:3" x14ac:dyDescent="0.3">
      <c r="A557" s="12">
        <v>3518</v>
      </c>
      <c r="B557" s="13">
        <v>1500</v>
      </c>
      <c r="C557" s="13"/>
    </row>
    <row r="558" spans="1:3" x14ac:dyDescent="0.3">
      <c r="A558" s="12">
        <v>3519</v>
      </c>
      <c r="B558" s="13">
        <v>2000</v>
      </c>
      <c r="C558" s="13"/>
    </row>
    <row r="559" spans="1:3" x14ac:dyDescent="0.3">
      <c r="A559" s="12">
        <v>3520</v>
      </c>
      <c r="B559" s="13">
        <v>2000</v>
      </c>
      <c r="C559" s="13"/>
    </row>
    <row r="560" spans="1:3" x14ac:dyDescent="0.3">
      <c r="A560" s="12">
        <v>3521</v>
      </c>
      <c r="B560" s="13">
        <v>350</v>
      </c>
      <c r="C560" s="13"/>
    </row>
    <row r="561" spans="1:3" x14ac:dyDescent="0.3">
      <c r="A561" s="12">
        <v>3522</v>
      </c>
      <c r="B561" s="13">
        <v>1395</v>
      </c>
      <c r="C561" s="13"/>
    </row>
    <row r="562" spans="1:3" x14ac:dyDescent="0.3">
      <c r="A562" s="12">
        <v>3523</v>
      </c>
      <c r="B562" s="13">
        <v>4000</v>
      </c>
      <c r="C562" s="13"/>
    </row>
    <row r="563" spans="1:3" x14ac:dyDescent="0.3">
      <c r="A563" s="12">
        <v>3524</v>
      </c>
      <c r="B563" s="13">
        <v>10000</v>
      </c>
      <c r="C563" s="13"/>
    </row>
    <row r="564" spans="1:3" x14ac:dyDescent="0.3">
      <c r="A564" s="12">
        <v>3525</v>
      </c>
      <c r="B564" s="13">
        <v>500</v>
      </c>
      <c r="C564" s="13"/>
    </row>
    <row r="565" spans="1:3" x14ac:dyDescent="0.3">
      <c r="A565" s="12">
        <v>3526</v>
      </c>
      <c r="B565" s="13">
        <v>3300</v>
      </c>
      <c r="C565" s="13"/>
    </row>
    <row r="566" spans="1:3" x14ac:dyDescent="0.3">
      <c r="A566" s="12">
        <v>3527</v>
      </c>
      <c r="B566" s="13">
        <v>6000</v>
      </c>
      <c r="C566" s="13"/>
    </row>
    <row r="567" spans="1:3" x14ac:dyDescent="0.3">
      <c r="A567" s="12">
        <v>3528</v>
      </c>
      <c r="B567" s="13">
        <v>1650</v>
      </c>
      <c r="C567" s="13"/>
    </row>
    <row r="568" spans="1:3" x14ac:dyDescent="0.3">
      <c r="A568" s="12">
        <v>3529</v>
      </c>
      <c r="B568" s="13">
        <v>500</v>
      </c>
      <c r="C568" s="13"/>
    </row>
    <row r="569" spans="1:3" x14ac:dyDescent="0.3">
      <c r="A569" s="12">
        <v>3530</v>
      </c>
      <c r="B569" s="13">
        <v>2750</v>
      </c>
      <c r="C569" s="13"/>
    </row>
    <row r="570" spans="1:3" x14ac:dyDescent="0.3">
      <c r="A570" s="12">
        <v>3531</v>
      </c>
      <c r="B570" s="13">
        <v>1000</v>
      </c>
      <c r="C570" s="13"/>
    </row>
    <row r="571" spans="1:3" x14ac:dyDescent="0.3">
      <c r="A571" s="12">
        <v>3532</v>
      </c>
      <c r="B571" s="13">
        <v>960</v>
      </c>
      <c r="C571" s="13"/>
    </row>
    <row r="572" spans="1:3" x14ac:dyDescent="0.3">
      <c r="A572" s="12">
        <v>3533</v>
      </c>
      <c r="B572" s="13">
        <v>500</v>
      </c>
      <c r="C572" s="13"/>
    </row>
    <row r="573" spans="1:3" x14ac:dyDescent="0.3">
      <c r="A573" s="12">
        <v>3534</v>
      </c>
      <c r="B573" s="13">
        <v>5000</v>
      </c>
      <c r="C573" s="13"/>
    </row>
    <row r="574" spans="1:3" x14ac:dyDescent="0.3">
      <c r="A574" s="12">
        <v>3535</v>
      </c>
      <c r="B574" s="13">
        <v>2000</v>
      </c>
      <c r="C574" s="13"/>
    </row>
    <row r="575" spans="1:3" x14ac:dyDescent="0.3">
      <c r="A575" s="12">
        <v>3536</v>
      </c>
      <c r="B575" s="13">
        <v>150</v>
      </c>
      <c r="C575" s="13"/>
    </row>
    <row r="576" spans="1:3" x14ac:dyDescent="0.3">
      <c r="A576" s="12">
        <v>3537</v>
      </c>
      <c r="B576" s="13">
        <v>675</v>
      </c>
      <c r="C576" s="13"/>
    </row>
    <row r="577" spans="1:3" x14ac:dyDescent="0.3">
      <c r="A577" s="12">
        <v>3538</v>
      </c>
      <c r="B577" s="13">
        <v>2000</v>
      </c>
      <c r="C577" s="13"/>
    </row>
    <row r="578" spans="1:3" x14ac:dyDescent="0.3">
      <c r="A578" s="12">
        <v>3539</v>
      </c>
      <c r="B578" s="13">
        <v>600</v>
      </c>
      <c r="C578" s="13"/>
    </row>
    <row r="579" spans="1:3" x14ac:dyDescent="0.3">
      <c r="A579" s="12">
        <v>3540</v>
      </c>
      <c r="B579" s="13">
        <v>300</v>
      </c>
      <c r="C579" s="13"/>
    </row>
    <row r="580" spans="1:3" x14ac:dyDescent="0.3">
      <c r="A580" s="12">
        <v>3541</v>
      </c>
      <c r="B580" s="13">
        <v>1200</v>
      </c>
      <c r="C580" s="13"/>
    </row>
    <row r="581" spans="1:3" x14ac:dyDescent="0.3">
      <c r="A581" s="12">
        <v>3542</v>
      </c>
      <c r="B581" s="13">
        <v>5500</v>
      </c>
      <c r="C581" s="13"/>
    </row>
    <row r="582" spans="1:3" x14ac:dyDescent="0.3">
      <c r="A582" s="12">
        <v>3543</v>
      </c>
      <c r="B582" s="13">
        <v>1500</v>
      </c>
      <c r="C582" s="13"/>
    </row>
    <row r="583" spans="1:3" x14ac:dyDescent="0.3">
      <c r="A583" s="12">
        <v>3544</v>
      </c>
      <c r="B583" s="13">
        <v>2500</v>
      </c>
      <c r="C583" s="13"/>
    </row>
    <row r="584" spans="1:3" x14ac:dyDescent="0.3">
      <c r="A584" s="12">
        <v>3545</v>
      </c>
      <c r="B584" s="13">
        <v>250</v>
      </c>
      <c r="C584" s="13"/>
    </row>
    <row r="585" spans="1:3" x14ac:dyDescent="0.3">
      <c r="A585" s="12">
        <v>3546</v>
      </c>
      <c r="B585" s="13">
        <v>1100</v>
      </c>
      <c r="C585" s="13"/>
    </row>
    <row r="586" spans="1:3" x14ac:dyDescent="0.3">
      <c r="A586" s="12">
        <v>3547</v>
      </c>
      <c r="B586" s="13">
        <v>35000</v>
      </c>
      <c r="C586" s="13"/>
    </row>
    <row r="587" spans="1:3" x14ac:dyDescent="0.3">
      <c r="A587" s="12">
        <v>3548</v>
      </c>
      <c r="B587" s="13">
        <v>2100</v>
      </c>
      <c r="C587" s="13"/>
    </row>
    <row r="588" spans="1:3" x14ac:dyDescent="0.3">
      <c r="A588" s="12">
        <v>3549</v>
      </c>
      <c r="B588" s="13">
        <v>1000</v>
      </c>
      <c r="C588" s="13"/>
    </row>
    <row r="589" spans="1:3" x14ac:dyDescent="0.3">
      <c r="A589" s="12">
        <v>3550</v>
      </c>
      <c r="B589" s="13">
        <v>2500</v>
      </c>
      <c r="C589" s="13"/>
    </row>
    <row r="590" spans="1:3" x14ac:dyDescent="0.3">
      <c r="A590" s="12">
        <v>3551</v>
      </c>
      <c r="B590" s="13">
        <v>1500</v>
      </c>
      <c r="C590" s="13"/>
    </row>
    <row r="591" spans="1:3" x14ac:dyDescent="0.3">
      <c r="A591" s="12">
        <v>3552</v>
      </c>
      <c r="B591" s="13">
        <v>773</v>
      </c>
      <c r="C591" s="13"/>
    </row>
    <row r="592" spans="1:3" x14ac:dyDescent="0.3">
      <c r="A592" s="12">
        <v>3553</v>
      </c>
      <c r="B592" s="13">
        <v>5500</v>
      </c>
      <c r="C592" s="13"/>
    </row>
    <row r="593" spans="1:3" x14ac:dyDescent="0.3">
      <c r="A593" s="12">
        <v>3554</v>
      </c>
      <c r="B593" s="13">
        <v>5000</v>
      </c>
      <c r="C593" s="13"/>
    </row>
    <row r="594" spans="1:3" x14ac:dyDescent="0.3">
      <c r="A594" s="12">
        <v>3555</v>
      </c>
      <c r="B594" s="13">
        <v>2400</v>
      </c>
      <c r="C594" s="13"/>
    </row>
    <row r="595" spans="1:3" x14ac:dyDescent="0.3">
      <c r="A595" s="12">
        <v>3556</v>
      </c>
      <c r="B595" s="13">
        <v>2200</v>
      </c>
      <c r="C595" s="13"/>
    </row>
    <row r="596" spans="1:3" x14ac:dyDescent="0.3">
      <c r="A596" s="12">
        <v>3557</v>
      </c>
      <c r="B596" s="13">
        <v>100000</v>
      </c>
      <c r="C596" s="13"/>
    </row>
    <row r="597" spans="1:3" x14ac:dyDescent="0.3">
      <c r="A597" s="12">
        <v>3558</v>
      </c>
      <c r="B597" s="13">
        <v>350</v>
      </c>
      <c r="C597" s="13"/>
    </row>
    <row r="598" spans="1:3" x14ac:dyDescent="0.3">
      <c r="A598" s="12">
        <v>3559</v>
      </c>
      <c r="B598" s="13">
        <v>1000</v>
      </c>
      <c r="C598" s="13"/>
    </row>
    <row r="599" spans="1:3" x14ac:dyDescent="0.3">
      <c r="A599" s="12">
        <v>3560</v>
      </c>
      <c r="B599" s="13">
        <v>3200</v>
      </c>
      <c r="C599" s="13"/>
    </row>
    <row r="600" spans="1:3" x14ac:dyDescent="0.3">
      <c r="A600" s="12">
        <v>3561</v>
      </c>
      <c r="B600" s="13">
        <v>2500</v>
      </c>
      <c r="C600" s="13"/>
    </row>
    <row r="601" spans="1:3" x14ac:dyDescent="0.3">
      <c r="A601" s="12">
        <v>3562</v>
      </c>
      <c r="B601" s="13">
        <v>315</v>
      </c>
      <c r="C601" s="13"/>
    </row>
    <row r="602" spans="1:3" x14ac:dyDescent="0.3">
      <c r="A602" s="12">
        <v>3563</v>
      </c>
      <c r="B602" s="13">
        <v>500</v>
      </c>
      <c r="C602" s="13"/>
    </row>
    <row r="603" spans="1:3" x14ac:dyDescent="0.3">
      <c r="A603" s="12">
        <v>3564</v>
      </c>
      <c r="B603" s="13">
        <v>1000</v>
      </c>
      <c r="C603" s="13"/>
    </row>
    <row r="604" spans="1:3" x14ac:dyDescent="0.3">
      <c r="A604" s="12">
        <v>3565</v>
      </c>
      <c r="B604" s="13">
        <v>900</v>
      </c>
      <c r="C604" s="13"/>
    </row>
    <row r="605" spans="1:3" x14ac:dyDescent="0.3">
      <c r="A605" s="12">
        <v>3566</v>
      </c>
      <c r="B605" s="13">
        <v>2000</v>
      </c>
      <c r="C605" s="13"/>
    </row>
    <row r="606" spans="1:3" x14ac:dyDescent="0.3">
      <c r="A606" s="12">
        <v>3567</v>
      </c>
      <c r="B606" s="13">
        <v>1000</v>
      </c>
      <c r="C606" s="13"/>
    </row>
    <row r="607" spans="1:3" x14ac:dyDescent="0.3">
      <c r="A607" s="12">
        <v>3568</v>
      </c>
      <c r="B607" s="13">
        <v>1000</v>
      </c>
      <c r="C607" s="13"/>
    </row>
    <row r="608" spans="1:3" x14ac:dyDescent="0.3">
      <c r="A608" s="12">
        <v>3569</v>
      </c>
      <c r="B608" s="13">
        <v>5000</v>
      </c>
      <c r="C608" s="13"/>
    </row>
    <row r="609" spans="1:3" x14ac:dyDescent="0.3">
      <c r="A609" s="12">
        <v>3570</v>
      </c>
      <c r="B609" s="13">
        <v>2000</v>
      </c>
      <c r="C609" s="13"/>
    </row>
    <row r="610" spans="1:3" x14ac:dyDescent="0.3">
      <c r="A610" s="12">
        <v>3571</v>
      </c>
      <c r="B610" s="13">
        <v>1500</v>
      </c>
      <c r="C610" s="13"/>
    </row>
    <row r="611" spans="1:3" x14ac:dyDescent="0.3">
      <c r="A611" s="12">
        <v>3572</v>
      </c>
      <c r="B611" s="13">
        <v>500</v>
      </c>
      <c r="C611" s="13"/>
    </row>
    <row r="612" spans="1:3" x14ac:dyDescent="0.3">
      <c r="A612" s="12">
        <v>3573</v>
      </c>
      <c r="B612" s="13">
        <v>3000</v>
      </c>
      <c r="C612" s="13"/>
    </row>
    <row r="613" spans="1:3" x14ac:dyDescent="0.3">
      <c r="A613" s="12">
        <v>3574</v>
      </c>
      <c r="B613" s="13">
        <v>5800</v>
      </c>
      <c r="C613" s="13"/>
    </row>
    <row r="614" spans="1:3" x14ac:dyDescent="0.3">
      <c r="A614" s="12">
        <v>3575</v>
      </c>
      <c r="B614" s="13">
        <v>10000</v>
      </c>
      <c r="C614" s="13"/>
    </row>
    <row r="615" spans="1:3" x14ac:dyDescent="0.3">
      <c r="A615" s="12">
        <v>3576</v>
      </c>
      <c r="B615" s="13">
        <v>100</v>
      </c>
      <c r="C615" s="13"/>
    </row>
    <row r="616" spans="1:3" x14ac:dyDescent="0.3">
      <c r="A616" s="12">
        <v>3577</v>
      </c>
      <c r="B616" s="13">
        <v>600</v>
      </c>
      <c r="C616" s="13"/>
    </row>
    <row r="617" spans="1:3" x14ac:dyDescent="0.3">
      <c r="A617" s="12">
        <v>3578</v>
      </c>
      <c r="B617" s="13">
        <v>1500</v>
      </c>
      <c r="C617" s="13"/>
    </row>
    <row r="618" spans="1:3" x14ac:dyDescent="0.3">
      <c r="A618" s="12">
        <v>3579</v>
      </c>
      <c r="B618" s="13">
        <v>500</v>
      </c>
      <c r="C618" s="13"/>
    </row>
    <row r="619" spans="1:3" x14ac:dyDescent="0.3">
      <c r="A619" s="12">
        <v>3580</v>
      </c>
      <c r="B619" s="13">
        <v>900</v>
      </c>
      <c r="C619" s="13"/>
    </row>
    <row r="620" spans="1:3" x14ac:dyDescent="0.3">
      <c r="A620" s="12">
        <v>3581</v>
      </c>
      <c r="B620" s="13">
        <v>1500</v>
      </c>
      <c r="C620" s="13"/>
    </row>
    <row r="621" spans="1:3" x14ac:dyDescent="0.3">
      <c r="A621" s="12">
        <v>3582</v>
      </c>
      <c r="B621" s="13">
        <v>1000</v>
      </c>
      <c r="C621" s="13"/>
    </row>
    <row r="622" spans="1:3" x14ac:dyDescent="0.3">
      <c r="A622" s="12">
        <v>3583</v>
      </c>
      <c r="B622" s="13">
        <v>3000</v>
      </c>
      <c r="C622" s="13"/>
    </row>
    <row r="623" spans="1:3" x14ac:dyDescent="0.3">
      <c r="A623" s="12">
        <v>3584</v>
      </c>
      <c r="B623" s="13">
        <v>3000</v>
      </c>
      <c r="C623" s="13"/>
    </row>
    <row r="624" spans="1:3" x14ac:dyDescent="0.3">
      <c r="A624" s="12">
        <v>3585</v>
      </c>
      <c r="B624" s="13">
        <v>3400</v>
      </c>
      <c r="C624" s="13"/>
    </row>
    <row r="625" spans="1:3" x14ac:dyDescent="0.3">
      <c r="A625" s="12">
        <v>3586</v>
      </c>
      <c r="B625" s="13">
        <v>7500</v>
      </c>
      <c r="C625" s="13"/>
    </row>
    <row r="626" spans="1:3" x14ac:dyDescent="0.3">
      <c r="A626" s="12">
        <v>3587</v>
      </c>
      <c r="B626" s="13">
        <v>500</v>
      </c>
      <c r="C626" s="13"/>
    </row>
    <row r="627" spans="1:3" x14ac:dyDescent="0.3">
      <c r="A627" s="12">
        <v>3588</v>
      </c>
      <c r="B627" s="13">
        <v>200</v>
      </c>
      <c r="C627" s="13"/>
    </row>
    <row r="628" spans="1:3" x14ac:dyDescent="0.3">
      <c r="A628" s="12">
        <v>3589</v>
      </c>
      <c r="B628" s="13">
        <v>4000</v>
      </c>
      <c r="C628" s="13"/>
    </row>
    <row r="629" spans="1:3" x14ac:dyDescent="0.3">
      <c r="A629" s="12">
        <v>3590</v>
      </c>
      <c r="B629" s="13">
        <v>5000</v>
      </c>
      <c r="C629" s="13"/>
    </row>
    <row r="630" spans="1:3" x14ac:dyDescent="0.3">
      <c r="A630" s="12">
        <v>3591</v>
      </c>
      <c r="B630" s="13">
        <v>700</v>
      </c>
      <c r="C630" s="13"/>
    </row>
    <row r="631" spans="1:3" x14ac:dyDescent="0.3">
      <c r="A631" s="12">
        <v>3592</v>
      </c>
      <c r="B631" s="13">
        <v>2000</v>
      </c>
      <c r="C631" s="13"/>
    </row>
    <row r="632" spans="1:3" x14ac:dyDescent="0.3">
      <c r="A632" s="12">
        <v>3593</v>
      </c>
      <c r="B632" s="13">
        <v>3000</v>
      </c>
      <c r="C632" s="13"/>
    </row>
    <row r="633" spans="1:3" x14ac:dyDescent="0.3">
      <c r="A633" s="12">
        <v>3594</v>
      </c>
      <c r="B633" s="13">
        <v>1600</v>
      </c>
      <c r="C633" s="13"/>
    </row>
    <row r="634" spans="1:3" x14ac:dyDescent="0.3">
      <c r="A634" s="12">
        <v>3595</v>
      </c>
      <c r="B634" s="13">
        <v>2600</v>
      </c>
      <c r="C634" s="13"/>
    </row>
    <row r="635" spans="1:3" x14ac:dyDescent="0.3">
      <c r="A635" s="12">
        <v>3596</v>
      </c>
      <c r="B635" s="13">
        <v>1100</v>
      </c>
      <c r="C635" s="13"/>
    </row>
    <row r="636" spans="1:3" x14ac:dyDescent="0.3">
      <c r="A636" s="12">
        <v>3597</v>
      </c>
      <c r="B636" s="13">
        <v>2500</v>
      </c>
      <c r="C636" s="13"/>
    </row>
    <row r="637" spans="1:3" x14ac:dyDescent="0.3">
      <c r="A637" s="12">
        <v>3598</v>
      </c>
      <c r="B637" s="13">
        <v>1000</v>
      </c>
      <c r="C637" s="13"/>
    </row>
    <row r="638" spans="1:3" x14ac:dyDescent="0.3">
      <c r="A638" s="12">
        <v>3599</v>
      </c>
      <c r="B638" s="13">
        <v>500</v>
      </c>
      <c r="C638" s="13"/>
    </row>
    <row r="639" spans="1:3" x14ac:dyDescent="0.3">
      <c r="A639" s="12">
        <v>3600</v>
      </c>
      <c r="B639" s="13">
        <v>10</v>
      </c>
      <c r="C639" s="13"/>
    </row>
    <row r="640" spans="1:3" x14ac:dyDescent="0.3">
      <c r="A640" s="12">
        <v>3601</v>
      </c>
      <c r="B640" s="13">
        <v>2000</v>
      </c>
      <c r="C640" s="13"/>
    </row>
    <row r="641" spans="1:3" x14ac:dyDescent="0.3">
      <c r="A641" s="12">
        <v>3602</v>
      </c>
      <c r="B641" s="13">
        <v>4000</v>
      </c>
      <c r="C641" s="13"/>
    </row>
    <row r="642" spans="1:3" x14ac:dyDescent="0.3">
      <c r="A642" s="12">
        <v>3603</v>
      </c>
      <c r="B642" s="13">
        <v>1500</v>
      </c>
      <c r="C642" s="13"/>
    </row>
    <row r="643" spans="1:3" x14ac:dyDescent="0.3">
      <c r="A643" s="12">
        <v>3604</v>
      </c>
      <c r="B643" s="13">
        <v>3000</v>
      </c>
      <c r="C643" s="13"/>
    </row>
    <row r="644" spans="1:3" x14ac:dyDescent="0.3">
      <c r="A644" s="12">
        <v>3605</v>
      </c>
      <c r="B644" s="13">
        <v>250</v>
      </c>
      <c r="C644" s="13"/>
    </row>
    <row r="645" spans="1:3" x14ac:dyDescent="0.3">
      <c r="A645" s="12">
        <v>3606</v>
      </c>
      <c r="B645" s="13">
        <v>3000</v>
      </c>
      <c r="C645" s="13"/>
    </row>
    <row r="646" spans="1:3" x14ac:dyDescent="0.3">
      <c r="A646" s="12">
        <v>3607</v>
      </c>
      <c r="B646" s="13">
        <v>550</v>
      </c>
      <c r="C646" s="13"/>
    </row>
    <row r="647" spans="1:3" x14ac:dyDescent="0.3">
      <c r="A647" s="12">
        <v>3608</v>
      </c>
      <c r="B647" s="13">
        <v>800</v>
      </c>
      <c r="C647" s="13"/>
    </row>
    <row r="648" spans="1:3" x14ac:dyDescent="0.3">
      <c r="A648" s="12">
        <v>3609</v>
      </c>
      <c r="B648" s="13">
        <v>1960</v>
      </c>
      <c r="C648" s="13"/>
    </row>
    <row r="649" spans="1:3" x14ac:dyDescent="0.3">
      <c r="A649" s="12">
        <v>3610</v>
      </c>
      <c r="B649" s="13">
        <v>1000</v>
      </c>
      <c r="C649" s="13"/>
    </row>
    <row r="650" spans="1:3" x14ac:dyDescent="0.3">
      <c r="A650" s="12">
        <v>3611</v>
      </c>
      <c r="B650" s="13">
        <v>2500</v>
      </c>
      <c r="C650" s="13"/>
    </row>
    <row r="651" spans="1:3" x14ac:dyDescent="0.3">
      <c r="A651" s="12">
        <v>3612</v>
      </c>
      <c r="B651" s="13">
        <v>5000</v>
      </c>
      <c r="C651" s="13"/>
    </row>
    <row r="652" spans="1:3" x14ac:dyDescent="0.3">
      <c r="A652" s="12">
        <v>3613</v>
      </c>
      <c r="B652" s="13">
        <v>1250</v>
      </c>
      <c r="C652" s="13"/>
    </row>
    <row r="653" spans="1:3" x14ac:dyDescent="0.3">
      <c r="A653" s="12">
        <v>3614</v>
      </c>
      <c r="B653" s="13">
        <v>2500</v>
      </c>
      <c r="C653" s="13"/>
    </row>
    <row r="654" spans="1:3" x14ac:dyDescent="0.3">
      <c r="A654" s="12">
        <v>3615</v>
      </c>
      <c r="B654" s="13">
        <v>2500</v>
      </c>
      <c r="C654" s="13"/>
    </row>
    <row r="655" spans="1:3" x14ac:dyDescent="0.3">
      <c r="A655" s="12">
        <v>3616</v>
      </c>
      <c r="B655" s="13">
        <v>2500</v>
      </c>
      <c r="C655" s="13"/>
    </row>
    <row r="656" spans="1:3" x14ac:dyDescent="0.3">
      <c r="A656" s="12">
        <v>3617</v>
      </c>
      <c r="B656" s="13">
        <v>740</v>
      </c>
      <c r="C656" s="13"/>
    </row>
    <row r="657" spans="1:3" x14ac:dyDescent="0.3">
      <c r="A657" s="12">
        <v>3618</v>
      </c>
      <c r="B657" s="13">
        <v>2000</v>
      </c>
      <c r="C657" s="13"/>
    </row>
    <row r="658" spans="1:3" x14ac:dyDescent="0.3">
      <c r="A658" s="12">
        <v>3619</v>
      </c>
      <c r="B658" s="13">
        <v>1000</v>
      </c>
      <c r="C658" s="13"/>
    </row>
    <row r="659" spans="1:3" x14ac:dyDescent="0.3">
      <c r="A659" s="12">
        <v>3620</v>
      </c>
      <c r="B659" s="13">
        <v>10500</v>
      </c>
      <c r="C659" s="13"/>
    </row>
    <row r="660" spans="1:3" x14ac:dyDescent="0.3">
      <c r="A660" s="12">
        <v>3621</v>
      </c>
      <c r="B660" s="13">
        <v>3000</v>
      </c>
      <c r="C660" s="13"/>
    </row>
    <row r="661" spans="1:3" x14ac:dyDescent="0.3">
      <c r="A661" s="12">
        <v>3622</v>
      </c>
      <c r="B661" s="13">
        <v>1000</v>
      </c>
      <c r="C661" s="13"/>
    </row>
    <row r="662" spans="1:3" x14ac:dyDescent="0.3">
      <c r="A662" s="12">
        <v>3623</v>
      </c>
      <c r="B662" s="13">
        <v>2500</v>
      </c>
      <c r="C662" s="13"/>
    </row>
    <row r="663" spans="1:3" x14ac:dyDescent="0.3">
      <c r="A663" s="12">
        <v>3624</v>
      </c>
      <c r="B663" s="13">
        <v>3000</v>
      </c>
      <c r="C663" s="13"/>
    </row>
    <row r="664" spans="1:3" x14ac:dyDescent="0.3">
      <c r="A664" s="12">
        <v>3625</v>
      </c>
      <c r="B664" s="13">
        <v>3000</v>
      </c>
      <c r="C664" s="13"/>
    </row>
    <row r="665" spans="1:3" x14ac:dyDescent="0.3">
      <c r="A665" s="12">
        <v>3626</v>
      </c>
      <c r="B665" s="13">
        <v>4000</v>
      </c>
      <c r="C665" s="13"/>
    </row>
    <row r="666" spans="1:3" x14ac:dyDescent="0.3">
      <c r="A666" s="12">
        <v>3627</v>
      </c>
      <c r="B666" s="13">
        <v>2000</v>
      </c>
      <c r="C666" s="13"/>
    </row>
    <row r="667" spans="1:3" x14ac:dyDescent="0.3">
      <c r="A667" s="12">
        <v>3648</v>
      </c>
      <c r="B667" s="13">
        <v>40000</v>
      </c>
      <c r="C667" s="13"/>
    </row>
    <row r="668" spans="1:3" x14ac:dyDescent="0.3">
      <c r="A668" s="12">
        <v>3649</v>
      </c>
      <c r="B668" s="13">
        <v>750</v>
      </c>
      <c r="C668" s="13"/>
    </row>
    <row r="669" spans="1:3" x14ac:dyDescent="0.3">
      <c r="A669" s="12">
        <v>3650</v>
      </c>
      <c r="B669" s="13">
        <v>500</v>
      </c>
      <c r="C669" s="13"/>
    </row>
    <row r="670" spans="1:3" x14ac:dyDescent="0.3">
      <c r="A670" s="12">
        <v>3651</v>
      </c>
      <c r="B670" s="13">
        <v>500</v>
      </c>
      <c r="C670" s="13"/>
    </row>
    <row r="671" spans="1:3" x14ac:dyDescent="0.3">
      <c r="A671" s="12">
        <v>3652</v>
      </c>
      <c r="B671" s="13">
        <v>300</v>
      </c>
      <c r="C671" s="13"/>
    </row>
    <row r="672" spans="1:3" x14ac:dyDescent="0.3">
      <c r="A672" s="12">
        <v>3653</v>
      </c>
      <c r="B672" s="13">
        <v>2000</v>
      </c>
      <c r="C672" s="13"/>
    </row>
    <row r="673" spans="1:3" x14ac:dyDescent="0.3">
      <c r="A673" s="12">
        <v>3654</v>
      </c>
      <c r="B673" s="13">
        <v>1500</v>
      </c>
      <c r="C673" s="13"/>
    </row>
    <row r="674" spans="1:3" x14ac:dyDescent="0.3">
      <c r="A674" s="12">
        <v>3655</v>
      </c>
      <c r="B674" s="13">
        <v>5000</v>
      </c>
      <c r="C674" s="13"/>
    </row>
    <row r="675" spans="1:3" x14ac:dyDescent="0.3">
      <c r="A675" s="12">
        <v>3656</v>
      </c>
      <c r="B675" s="13">
        <v>5000</v>
      </c>
      <c r="C675" s="13"/>
    </row>
    <row r="676" spans="1:3" x14ac:dyDescent="0.3">
      <c r="A676" s="12">
        <v>3657</v>
      </c>
      <c r="B676" s="13">
        <v>2000</v>
      </c>
      <c r="C676" s="13"/>
    </row>
    <row r="677" spans="1:3" x14ac:dyDescent="0.3">
      <c r="A677" s="12">
        <v>3658</v>
      </c>
      <c r="B677" s="13">
        <v>1500</v>
      </c>
      <c r="C677" s="13"/>
    </row>
    <row r="678" spans="1:3" x14ac:dyDescent="0.3">
      <c r="A678" s="12">
        <v>3659</v>
      </c>
      <c r="B678" s="13">
        <v>3000</v>
      </c>
      <c r="C678" s="13"/>
    </row>
    <row r="679" spans="1:3" x14ac:dyDescent="0.3">
      <c r="A679" s="12">
        <v>3660</v>
      </c>
      <c r="B679" s="13">
        <v>250</v>
      </c>
      <c r="C679" s="13"/>
    </row>
    <row r="680" spans="1:3" x14ac:dyDescent="0.3">
      <c r="A680" s="12">
        <v>3661</v>
      </c>
      <c r="B680" s="13">
        <v>3000</v>
      </c>
      <c r="C680" s="13"/>
    </row>
    <row r="681" spans="1:3" x14ac:dyDescent="0.3">
      <c r="A681" s="12">
        <v>3662</v>
      </c>
      <c r="B681" s="13">
        <v>8000</v>
      </c>
      <c r="C681" s="13"/>
    </row>
    <row r="682" spans="1:3" x14ac:dyDescent="0.3">
      <c r="A682" s="12">
        <v>3663</v>
      </c>
      <c r="B682" s="13">
        <v>225</v>
      </c>
      <c r="C682" s="13"/>
    </row>
    <row r="683" spans="1:3" x14ac:dyDescent="0.3">
      <c r="A683" s="12">
        <v>3664</v>
      </c>
      <c r="B683" s="13">
        <v>800</v>
      </c>
      <c r="C683" s="13"/>
    </row>
    <row r="684" spans="1:3" x14ac:dyDescent="0.3">
      <c r="A684" s="12">
        <v>3665</v>
      </c>
      <c r="B684" s="13">
        <v>620</v>
      </c>
      <c r="C684" s="13"/>
    </row>
    <row r="685" spans="1:3" x14ac:dyDescent="0.3">
      <c r="A685" s="12">
        <v>3666</v>
      </c>
      <c r="B685" s="13">
        <v>1200</v>
      </c>
      <c r="C685" s="13"/>
    </row>
    <row r="686" spans="1:3" x14ac:dyDescent="0.3">
      <c r="A686" s="12">
        <v>3667</v>
      </c>
      <c r="B686" s="13">
        <v>3000</v>
      </c>
      <c r="C686" s="13"/>
    </row>
    <row r="687" spans="1:3" x14ac:dyDescent="0.3">
      <c r="A687" s="12">
        <v>3668</v>
      </c>
      <c r="B687" s="13">
        <v>1000</v>
      </c>
      <c r="C687" s="13"/>
    </row>
    <row r="688" spans="1:3" x14ac:dyDescent="0.3">
      <c r="A688" s="12">
        <v>3669</v>
      </c>
      <c r="B688" s="13">
        <v>1000</v>
      </c>
      <c r="C688" s="13"/>
    </row>
    <row r="689" spans="1:3" x14ac:dyDescent="0.3">
      <c r="A689" s="12">
        <v>3670</v>
      </c>
      <c r="B689" s="13">
        <v>220</v>
      </c>
      <c r="C689" s="13"/>
    </row>
    <row r="690" spans="1:3" x14ac:dyDescent="0.3">
      <c r="A690" s="12">
        <v>3671</v>
      </c>
      <c r="B690" s="13">
        <v>3500</v>
      </c>
      <c r="C690" s="13"/>
    </row>
    <row r="691" spans="1:3" x14ac:dyDescent="0.3">
      <c r="A691" s="12">
        <v>3672</v>
      </c>
      <c r="B691" s="13">
        <v>3000</v>
      </c>
      <c r="C691" s="13"/>
    </row>
    <row r="692" spans="1:3" x14ac:dyDescent="0.3">
      <c r="A692" s="12">
        <v>3673</v>
      </c>
      <c r="B692" s="13">
        <v>4000</v>
      </c>
      <c r="C692" s="13"/>
    </row>
    <row r="693" spans="1:3" x14ac:dyDescent="0.3">
      <c r="A693" s="12">
        <v>3674</v>
      </c>
      <c r="B693" s="13">
        <v>4500</v>
      </c>
      <c r="C693" s="13"/>
    </row>
    <row r="694" spans="1:3" x14ac:dyDescent="0.3">
      <c r="A694" s="12">
        <v>3675</v>
      </c>
      <c r="B694" s="13">
        <v>50</v>
      </c>
      <c r="C694" s="13"/>
    </row>
    <row r="695" spans="1:3" x14ac:dyDescent="0.3">
      <c r="A695" s="12">
        <v>3676</v>
      </c>
      <c r="B695" s="13">
        <v>800</v>
      </c>
      <c r="C695" s="13"/>
    </row>
    <row r="696" spans="1:3" x14ac:dyDescent="0.3">
      <c r="A696" s="12">
        <v>3677</v>
      </c>
      <c r="B696" s="13">
        <v>12000</v>
      </c>
      <c r="C696" s="13"/>
    </row>
    <row r="697" spans="1:3" x14ac:dyDescent="0.3">
      <c r="A697" s="12">
        <v>3678</v>
      </c>
      <c r="B697" s="13">
        <v>2000</v>
      </c>
      <c r="C697" s="13"/>
    </row>
    <row r="698" spans="1:3" x14ac:dyDescent="0.3">
      <c r="A698" s="12">
        <v>3679</v>
      </c>
      <c r="B698" s="13">
        <v>2000</v>
      </c>
      <c r="C698" s="13"/>
    </row>
    <row r="699" spans="1:3" x14ac:dyDescent="0.3">
      <c r="A699" s="12">
        <v>3680</v>
      </c>
      <c r="B699" s="13">
        <v>3000</v>
      </c>
      <c r="C699" s="13"/>
    </row>
    <row r="700" spans="1:3" x14ac:dyDescent="0.3">
      <c r="A700" s="12">
        <v>3681</v>
      </c>
      <c r="B700" s="13">
        <v>1000</v>
      </c>
      <c r="C700" s="13"/>
    </row>
    <row r="701" spans="1:3" x14ac:dyDescent="0.3">
      <c r="A701" s="12">
        <v>3682</v>
      </c>
      <c r="B701" s="13">
        <v>3000</v>
      </c>
      <c r="C701" s="13"/>
    </row>
    <row r="702" spans="1:3" x14ac:dyDescent="0.3">
      <c r="A702" s="12">
        <v>3683</v>
      </c>
      <c r="B702" s="13">
        <v>3500</v>
      </c>
      <c r="C702" s="13"/>
    </row>
    <row r="703" spans="1:3" x14ac:dyDescent="0.3">
      <c r="A703" s="12">
        <v>3684</v>
      </c>
      <c r="B703" s="13">
        <v>750</v>
      </c>
      <c r="C703" s="13"/>
    </row>
    <row r="704" spans="1:3" x14ac:dyDescent="0.3">
      <c r="A704" s="12">
        <v>3685</v>
      </c>
      <c r="B704" s="13">
        <v>5000</v>
      </c>
      <c r="C704" s="13"/>
    </row>
    <row r="705" spans="1:3" x14ac:dyDescent="0.3">
      <c r="A705" s="12">
        <v>3686</v>
      </c>
      <c r="B705" s="13">
        <v>350</v>
      </c>
      <c r="C705" s="13"/>
    </row>
    <row r="706" spans="1:3" x14ac:dyDescent="0.3">
      <c r="A706" s="12">
        <v>3687</v>
      </c>
      <c r="B706" s="13">
        <v>5000</v>
      </c>
      <c r="C706" s="13"/>
    </row>
    <row r="707" spans="1:3" x14ac:dyDescent="0.3">
      <c r="A707" s="12">
        <v>3688</v>
      </c>
      <c r="B707" s="13">
        <v>3000</v>
      </c>
      <c r="C707" s="13"/>
    </row>
    <row r="708" spans="1:3" x14ac:dyDescent="0.3">
      <c r="A708" s="12">
        <v>3689</v>
      </c>
      <c r="B708" s="13">
        <v>3000</v>
      </c>
      <c r="C708" s="13"/>
    </row>
    <row r="709" spans="1:3" x14ac:dyDescent="0.3">
      <c r="A709" s="12">
        <v>3690</v>
      </c>
      <c r="B709" s="13">
        <v>1500</v>
      </c>
      <c r="C709" s="13"/>
    </row>
    <row r="710" spans="1:3" x14ac:dyDescent="0.3">
      <c r="A710" s="12">
        <v>3691</v>
      </c>
      <c r="B710" s="13">
        <v>40000</v>
      </c>
      <c r="C710" s="13"/>
    </row>
    <row r="711" spans="1:3" x14ac:dyDescent="0.3">
      <c r="A711" s="12">
        <v>3692</v>
      </c>
      <c r="B711" s="13">
        <v>1000</v>
      </c>
      <c r="C711" s="13"/>
    </row>
    <row r="712" spans="1:3" x14ac:dyDescent="0.3">
      <c r="A712" s="12">
        <v>3693</v>
      </c>
      <c r="B712" s="13">
        <v>333</v>
      </c>
      <c r="C712" s="13"/>
    </row>
    <row r="713" spans="1:3" x14ac:dyDescent="0.3">
      <c r="A713" s="12">
        <v>3694</v>
      </c>
      <c r="B713" s="13">
        <v>3500</v>
      </c>
      <c r="C713" s="13"/>
    </row>
    <row r="714" spans="1:3" x14ac:dyDescent="0.3">
      <c r="A714" s="12">
        <v>3695</v>
      </c>
      <c r="B714" s="13">
        <v>4000</v>
      </c>
      <c r="C714" s="13"/>
    </row>
    <row r="715" spans="1:3" x14ac:dyDescent="0.3">
      <c r="A715" s="12">
        <v>3696</v>
      </c>
      <c r="B715" s="13">
        <v>2000</v>
      </c>
      <c r="C715" s="13"/>
    </row>
    <row r="716" spans="1:3" x14ac:dyDescent="0.3">
      <c r="A716" s="12">
        <v>3697</v>
      </c>
      <c r="B716" s="13">
        <v>2000</v>
      </c>
      <c r="C716" s="13"/>
    </row>
    <row r="717" spans="1:3" x14ac:dyDescent="0.3">
      <c r="A717" s="12">
        <v>3698</v>
      </c>
      <c r="B717" s="13">
        <v>5000</v>
      </c>
      <c r="C717" s="13"/>
    </row>
    <row r="718" spans="1:3" x14ac:dyDescent="0.3">
      <c r="A718" s="12">
        <v>3699</v>
      </c>
      <c r="B718" s="13">
        <v>2500</v>
      </c>
      <c r="C718" s="13"/>
    </row>
    <row r="719" spans="1:3" x14ac:dyDescent="0.3">
      <c r="A719" s="12">
        <v>3700</v>
      </c>
      <c r="B719" s="13">
        <v>500</v>
      </c>
      <c r="C719" s="13"/>
    </row>
    <row r="720" spans="1:3" x14ac:dyDescent="0.3">
      <c r="A720" s="12">
        <v>3701</v>
      </c>
      <c r="B720" s="13">
        <v>1500</v>
      </c>
      <c r="C720" s="13"/>
    </row>
    <row r="721" spans="1:3" x14ac:dyDescent="0.3">
      <c r="A721" s="12">
        <v>3702</v>
      </c>
      <c r="B721" s="13">
        <v>3000</v>
      </c>
      <c r="C721" s="13"/>
    </row>
    <row r="722" spans="1:3" x14ac:dyDescent="0.3">
      <c r="A722" s="12">
        <v>3703</v>
      </c>
      <c r="B722" s="13">
        <v>1050</v>
      </c>
      <c r="C722" s="13"/>
    </row>
    <row r="723" spans="1:3" x14ac:dyDescent="0.3">
      <c r="A723" s="12">
        <v>3704</v>
      </c>
      <c r="B723" s="13">
        <v>300</v>
      </c>
      <c r="C723" s="13"/>
    </row>
    <row r="724" spans="1:3" x14ac:dyDescent="0.3">
      <c r="A724" s="12">
        <v>3705</v>
      </c>
      <c r="B724" s="13">
        <v>2827</v>
      </c>
      <c r="C724" s="13"/>
    </row>
    <row r="725" spans="1:3" x14ac:dyDescent="0.3">
      <c r="A725" s="12">
        <v>3706</v>
      </c>
      <c r="B725" s="13">
        <v>1500</v>
      </c>
      <c r="C725" s="13"/>
    </row>
    <row r="726" spans="1:3" x14ac:dyDescent="0.3">
      <c r="A726" s="12">
        <v>3707</v>
      </c>
      <c r="B726" s="13">
        <v>1000</v>
      </c>
      <c r="C726" s="13"/>
    </row>
    <row r="727" spans="1:3" x14ac:dyDescent="0.3">
      <c r="A727" s="12">
        <v>3708</v>
      </c>
      <c r="B727" s="13">
        <v>700</v>
      </c>
      <c r="C727" s="13"/>
    </row>
    <row r="728" spans="1:3" x14ac:dyDescent="0.3">
      <c r="A728" s="12">
        <v>3709</v>
      </c>
      <c r="B728" s="13">
        <v>1000</v>
      </c>
      <c r="C728" s="13"/>
    </row>
    <row r="729" spans="1:3" x14ac:dyDescent="0.3">
      <c r="A729" s="12">
        <v>3710</v>
      </c>
      <c r="B729" s="13">
        <v>1300</v>
      </c>
      <c r="C729" s="13"/>
    </row>
    <row r="730" spans="1:3" x14ac:dyDescent="0.3">
      <c r="A730" s="12">
        <v>3711</v>
      </c>
      <c r="B730" s="13">
        <v>500</v>
      </c>
      <c r="C730" s="13"/>
    </row>
    <row r="731" spans="1:3" x14ac:dyDescent="0.3">
      <c r="A731" s="12">
        <v>3712</v>
      </c>
      <c r="B731" s="13">
        <v>7500</v>
      </c>
      <c r="C731" s="13"/>
    </row>
    <row r="732" spans="1:3" x14ac:dyDescent="0.3">
      <c r="A732" s="12">
        <v>3713</v>
      </c>
      <c r="B732" s="13">
        <v>2000</v>
      </c>
      <c r="C732" s="13"/>
    </row>
    <row r="733" spans="1:3" x14ac:dyDescent="0.3">
      <c r="A733" s="12">
        <v>3714</v>
      </c>
      <c r="B733" s="13">
        <v>10000</v>
      </c>
      <c r="C733" s="13"/>
    </row>
    <row r="734" spans="1:3" x14ac:dyDescent="0.3">
      <c r="A734" s="12">
        <v>3715</v>
      </c>
      <c r="B734" s="13">
        <v>3500</v>
      </c>
      <c r="C734" s="13"/>
    </row>
    <row r="735" spans="1:3" x14ac:dyDescent="0.3">
      <c r="A735" s="12">
        <v>3716</v>
      </c>
      <c r="B735" s="13">
        <v>800</v>
      </c>
      <c r="C735" s="13"/>
    </row>
    <row r="736" spans="1:3" x14ac:dyDescent="0.3">
      <c r="A736" s="12">
        <v>3717</v>
      </c>
      <c r="B736" s="13">
        <v>4000</v>
      </c>
      <c r="C736" s="13"/>
    </row>
    <row r="737" spans="1:3" x14ac:dyDescent="0.3">
      <c r="A737" s="12">
        <v>3718</v>
      </c>
      <c r="B737" s="13">
        <v>500</v>
      </c>
      <c r="C737" s="13"/>
    </row>
    <row r="738" spans="1:3" x14ac:dyDescent="0.3">
      <c r="A738" s="12">
        <v>3719</v>
      </c>
      <c r="B738" s="13">
        <v>200</v>
      </c>
      <c r="C738" s="13"/>
    </row>
    <row r="739" spans="1:3" x14ac:dyDescent="0.3">
      <c r="A739" s="12">
        <v>3720</v>
      </c>
      <c r="B739" s="13">
        <v>3300</v>
      </c>
      <c r="C739" s="13"/>
    </row>
    <row r="740" spans="1:3" x14ac:dyDescent="0.3">
      <c r="A740" s="12">
        <v>3721</v>
      </c>
      <c r="B740" s="13">
        <v>5000</v>
      </c>
      <c r="C740" s="13"/>
    </row>
    <row r="741" spans="1:3" x14ac:dyDescent="0.3">
      <c r="A741" s="12">
        <v>3722</v>
      </c>
      <c r="B741" s="13">
        <v>1500</v>
      </c>
      <c r="C741" s="13"/>
    </row>
    <row r="742" spans="1:3" x14ac:dyDescent="0.3">
      <c r="A742" s="12">
        <v>3723</v>
      </c>
      <c r="B742" s="13">
        <v>4500</v>
      </c>
      <c r="C742" s="13"/>
    </row>
    <row r="743" spans="1:3" x14ac:dyDescent="0.3">
      <c r="A743" s="12">
        <v>3724</v>
      </c>
      <c r="B743" s="13">
        <v>4300</v>
      </c>
      <c r="C743" s="13"/>
    </row>
    <row r="744" spans="1:3" x14ac:dyDescent="0.3">
      <c r="A744" s="12">
        <v>3725</v>
      </c>
      <c r="B744" s="13">
        <v>300</v>
      </c>
      <c r="C744" s="13"/>
    </row>
    <row r="745" spans="1:3" x14ac:dyDescent="0.3">
      <c r="A745" s="12">
        <v>3726</v>
      </c>
      <c r="B745" s="13">
        <v>850</v>
      </c>
      <c r="C745" s="13"/>
    </row>
    <row r="746" spans="1:3" x14ac:dyDescent="0.3">
      <c r="A746" s="12">
        <v>3727</v>
      </c>
      <c r="B746" s="13">
        <v>2000</v>
      </c>
      <c r="C746" s="13"/>
    </row>
    <row r="747" spans="1:3" x14ac:dyDescent="0.3">
      <c r="A747" s="12">
        <v>3728</v>
      </c>
      <c r="B747" s="13"/>
      <c r="C747" s="13">
        <v>20000</v>
      </c>
    </row>
    <row r="748" spans="1:3" x14ac:dyDescent="0.3">
      <c r="A748" s="12">
        <v>3729</v>
      </c>
      <c r="B748" s="13"/>
      <c r="C748" s="13">
        <v>5000</v>
      </c>
    </row>
    <row r="749" spans="1:3" x14ac:dyDescent="0.3">
      <c r="A749" s="12">
        <v>3730</v>
      </c>
      <c r="B749" s="13"/>
      <c r="C749" s="13">
        <v>1000</v>
      </c>
    </row>
    <row r="750" spans="1:3" x14ac:dyDescent="0.3">
      <c r="A750" s="12">
        <v>3731</v>
      </c>
      <c r="B750" s="13"/>
      <c r="C750" s="13">
        <v>5500</v>
      </c>
    </row>
    <row r="751" spans="1:3" x14ac:dyDescent="0.3">
      <c r="A751" s="12">
        <v>3732</v>
      </c>
      <c r="B751" s="13"/>
      <c r="C751" s="13">
        <v>850</v>
      </c>
    </row>
    <row r="752" spans="1:3" x14ac:dyDescent="0.3">
      <c r="A752" s="12">
        <v>3733</v>
      </c>
      <c r="B752" s="13"/>
      <c r="C752" s="13">
        <v>1500</v>
      </c>
    </row>
    <row r="753" spans="1:3" x14ac:dyDescent="0.3">
      <c r="A753" s="12">
        <v>3734</v>
      </c>
      <c r="B753" s="13"/>
      <c r="C753" s="13">
        <v>1500</v>
      </c>
    </row>
    <row r="754" spans="1:3" x14ac:dyDescent="0.3">
      <c r="A754" s="12">
        <v>3735</v>
      </c>
      <c r="B754" s="13"/>
      <c r="C754" s="13">
        <v>150</v>
      </c>
    </row>
    <row r="755" spans="1:3" x14ac:dyDescent="0.3">
      <c r="A755" s="12">
        <v>3736</v>
      </c>
      <c r="B755" s="13"/>
      <c r="C755" s="13">
        <v>1500</v>
      </c>
    </row>
    <row r="756" spans="1:3" x14ac:dyDescent="0.3">
      <c r="A756" s="12">
        <v>3737</v>
      </c>
      <c r="B756" s="13"/>
      <c r="C756" s="13">
        <v>700</v>
      </c>
    </row>
    <row r="757" spans="1:3" x14ac:dyDescent="0.3">
      <c r="A757" s="12">
        <v>3738</v>
      </c>
      <c r="B757" s="13"/>
      <c r="C757" s="13">
        <v>1500</v>
      </c>
    </row>
    <row r="758" spans="1:3" x14ac:dyDescent="0.3">
      <c r="A758" s="12">
        <v>3739</v>
      </c>
      <c r="B758" s="13"/>
      <c r="C758" s="13">
        <v>4000</v>
      </c>
    </row>
    <row r="759" spans="1:3" x14ac:dyDescent="0.3">
      <c r="A759" s="12">
        <v>3740</v>
      </c>
      <c r="B759" s="13"/>
      <c r="C759" s="13">
        <v>2000</v>
      </c>
    </row>
    <row r="760" spans="1:3" x14ac:dyDescent="0.3">
      <c r="A760" s="12">
        <v>3741</v>
      </c>
      <c r="B760" s="13"/>
      <c r="C760" s="13">
        <v>20000</v>
      </c>
    </row>
    <row r="761" spans="1:3" x14ac:dyDescent="0.3">
      <c r="A761" s="12">
        <v>3742</v>
      </c>
      <c r="B761" s="13"/>
      <c r="C761" s="13">
        <v>5000</v>
      </c>
    </row>
    <row r="762" spans="1:3" x14ac:dyDescent="0.3">
      <c r="A762" s="12">
        <v>3743</v>
      </c>
      <c r="B762" s="13"/>
      <c r="C762" s="13">
        <v>2200</v>
      </c>
    </row>
    <row r="763" spans="1:3" x14ac:dyDescent="0.3">
      <c r="A763" s="12">
        <v>3744</v>
      </c>
      <c r="B763" s="13"/>
      <c r="C763" s="13">
        <v>1200</v>
      </c>
    </row>
    <row r="764" spans="1:3" x14ac:dyDescent="0.3">
      <c r="A764" s="12">
        <v>3745</v>
      </c>
      <c r="B764" s="13"/>
      <c r="C764" s="13">
        <v>100</v>
      </c>
    </row>
    <row r="765" spans="1:3" x14ac:dyDescent="0.3">
      <c r="A765" s="12">
        <v>3746</v>
      </c>
      <c r="B765" s="13"/>
      <c r="C765" s="13">
        <v>8500</v>
      </c>
    </row>
    <row r="766" spans="1:3" x14ac:dyDescent="0.3">
      <c r="A766" s="12">
        <v>3747</v>
      </c>
      <c r="B766" s="13"/>
      <c r="C766" s="13">
        <v>2500</v>
      </c>
    </row>
    <row r="767" spans="1:3" x14ac:dyDescent="0.3">
      <c r="A767" s="12">
        <v>3808</v>
      </c>
      <c r="B767" s="13">
        <v>1000</v>
      </c>
      <c r="C767" s="13"/>
    </row>
    <row r="768" spans="1:3" x14ac:dyDescent="0.3">
      <c r="A768" s="12">
        <v>3809</v>
      </c>
      <c r="B768" s="13">
        <v>2000</v>
      </c>
      <c r="C768" s="13"/>
    </row>
    <row r="769" spans="1:3" x14ac:dyDescent="0.3">
      <c r="A769" s="12">
        <v>3810</v>
      </c>
      <c r="B769" s="13">
        <v>1500</v>
      </c>
      <c r="C769" s="13"/>
    </row>
    <row r="770" spans="1:3" x14ac:dyDescent="0.3">
      <c r="A770" s="12">
        <v>3811</v>
      </c>
      <c r="B770" s="13">
        <v>250</v>
      </c>
      <c r="C770" s="13"/>
    </row>
    <row r="771" spans="1:3" x14ac:dyDescent="0.3">
      <c r="A771" s="12">
        <v>3812</v>
      </c>
      <c r="B771" s="13">
        <v>2000</v>
      </c>
      <c r="C771" s="13"/>
    </row>
    <row r="772" spans="1:3" x14ac:dyDescent="0.3">
      <c r="A772" s="12">
        <v>3813</v>
      </c>
      <c r="B772" s="13">
        <v>2100</v>
      </c>
      <c r="C772" s="13"/>
    </row>
    <row r="773" spans="1:3" x14ac:dyDescent="0.3">
      <c r="A773" s="12">
        <v>3814</v>
      </c>
      <c r="B773" s="13">
        <v>1500</v>
      </c>
      <c r="C773" s="13"/>
    </row>
    <row r="774" spans="1:3" x14ac:dyDescent="0.3">
      <c r="A774" s="12">
        <v>3815</v>
      </c>
      <c r="B774" s="13">
        <v>1000</v>
      </c>
      <c r="C774" s="13"/>
    </row>
    <row r="775" spans="1:3" x14ac:dyDescent="0.3">
      <c r="A775" s="12">
        <v>3816</v>
      </c>
      <c r="B775" s="13">
        <v>1500</v>
      </c>
      <c r="C775" s="13"/>
    </row>
    <row r="776" spans="1:3" x14ac:dyDescent="0.3">
      <c r="A776" s="12">
        <v>3817</v>
      </c>
      <c r="B776" s="13">
        <v>2000</v>
      </c>
      <c r="C776" s="13"/>
    </row>
    <row r="777" spans="1:3" x14ac:dyDescent="0.3">
      <c r="A777" s="12">
        <v>3818</v>
      </c>
      <c r="B777" s="13">
        <v>250</v>
      </c>
      <c r="C777" s="13"/>
    </row>
    <row r="778" spans="1:3" x14ac:dyDescent="0.3">
      <c r="A778" s="12">
        <v>3819</v>
      </c>
      <c r="B778" s="13">
        <v>1000</v>
      </c>
      <c r="C778" s="13"/>
    </row>
    <row r="779" spans="1:3" x14ac:dyDescent="0.3">
      <c r="A779" s="12">
        <v>3820</v>
      </c>
      <c r="B779" s="13">
        <v>300</v>
      </c>
      <c r="C779" s="13"/>
    </row>
    <row r="780" spans="1:3" x14ac:dyDescent="0.3">
      <c r="A780" s="12">
        <v>3821</v>
      </c>
      <c r="B780" s="13">
        <v>3500</v>
      </c>
      <c r="C780" s="13"/>
    </row>
    <row r="781" spans="1:3" x14ac:dyDescent="0.3">
      <c r="A781" s="12">
        <v>3822</v>
      </c>
      <c r="B781" s="13">
        <v>5000</v>
      </c>
      <c r="C781" s="13"/>
    </row>
    <row r="782" spans="1:3" x14ac:dyDescent="0.3">
      <c r="A782" s="12">
        <v>3823</v>
      </c>
      <c r="B782" s="13">
        <v>2500</v>
      </c>
      <c r="C782" s="13"/>
    </row>
    <row r="783" spans="1:3" x14ac:dyDescent="0.3">
      <c r="A783" s="12">
        <v>3824</v>
      </c>
      <c r="B783" s="13">
        <v>250</v>
      </c>
      <c r="C783" s="13"/>
    </row>
    <row r="784" spans="1:3" x14ac:dyDescent="0.3">
      <c r="A784" s="12">
        <v>3825</v>
      </c>
      <c r="B784" s="13">
        <v>5000</v>
      </c>
      <c r="C784" s="13"/>
    </row>
    <row r="785" spans="1:3" x14ac:dyDescent="0.3">
      <c r="A785" s="12">
        <v>3826</v>
      </c>
      <c r="B785" s="13">
        <v>600</v>
      </c>
      <c r="C785" s="13"/>
    </row>
    <row r="786" spans="1:3" x14ac:dyDescent="0.3">
      <c r="A786" s="12">
        <v>3827</v>
      </c>
      <c r="B786" s="13">
        <v>3000</v>
      </c>
      <c r="C786" s="13"/>
    </row>
    <row r="787" spans="1:3" x14ac:dyDescent="0.3">
      <c r="A787" s="12">
        <v>3828</v>
      </c>
      <c r="B787" s="13">
        <v>5000</v>
      </c>
      <c r="C787" s="13"/>
    </row>
    <row r="788" spans="1:3" x14ac:dyDescent="0.3">
      <c r="A788" s="12">
        <v>3829</v>
      </c>
      <c r="B788" s="13">
        <v>500</v>
      </c>
      <c r="C788" s="13"/>
    </row>
    <row r="789" spans="1:3" x14ac:dyDescent="0.3">
      <c r="A789" s="12">
        <v>3830</v>
      </c>
      <c r="B789" s="13">
        <v>100</v>
      </c>
      <c r="C789" s="13"/>
    </row>
    <row r="790" spans="1:3" x14ac:dyDescent="0.3">
      <c r="A790" s="12">
        <v>3831</v>
      </c>
      <c r="B790" s="13">
        <v>500</v>
      </c>
      <c r="C790" s="13"/>
    </row>
    <row r="791" spans="1:3" x14ac:dyDescent="0.3">
      <c r="A791" s="12">
        <v>3832</v>
      </c>
      <c r="B791" s="13">
        <v>1200</v>
      </c>
      <c r="C791" s="13"/>
    </row>
    <row r="792" spans="1:3" x14ac:dyDescent="0.3">
      <c r="A792" s="12">
        <v>3833</v>
      </c>
      <c r="B792" s="13">
        <v>1200</v>
      </c>
      <c r="C792" s="13"/>
    </row>
    <row r="793" spans="1:3" x14ac:dyDescent="0.3">
      <c r="A793" s="12">
        <v>3834</v>
      </c>
      <c r="B793" s="13">
        <v>3000</v>
      </c>
      <c r="C793" s="13"/>
    </row>
    <row r="794" spans="1:3" x14ac:dyDescent="0.3">
      <c r="A794" s="12">
        <v>3835</v>
      </c>
      <c r="B794" s="13">
        <v>200</v>
      </c>
      <c r="C794" s="13"/>
    </row>
    <row r="795" spans="1:3" x14ac:dyDescent="0.3">
      <c r="A795" s="12">
        <v>3836</v>
      </c>
      <c r="B795" s="13">
        <v>800</v>
      </c>
      <c r="C795" s="13"/>
    </row>
    <row r="796" spans="1:3" x14ac:dyDescent="0.3">
      <c r="A796" s="12">
        <v>3837</v>
      </c>
      <c r="B796" s="13">
        <v>2000</v>
      </c>
      <c r="C796" s="13"/>
    </row>
    <row r="797" spans="1:3" x14ac:dyDescent="0.3">
      <c r="A797" s="12">
        <v>3838</v>
      </c>
      <c r="B797" s="13">
        <v>100000</v>
      </c>
      <c r="C797" s="13"/>
    </row>
    <row r="798" spans="1:3" x14ac:dyDescent="0.3">
      <c r="A798" s="12">
        <v>3839</v>
      </c>
      <c r="B798" s="13">
        <v>2000</v>
      </c>
      <c r="C798" s="13"/>
    </row>
    <row r="799" spans="1:3" x14ac:dyDescent="0.3">
      <c r="A799" s="12">
        <v>3840</v>
      </c>
      <c r="B799" s="13">
        <v>1</v>
      </c>
      <c r="C799" s="13"/>
    </row>
    <row r="800" spans="1:3" x14ac:dyDescent="0.3">
      <c r="A800" s="12">
        <v>3841</v>
      </c>
      <c r="B800" s="13"/>
      <c r="C800" s="13">
        <v>10000</v>
      </c>
    </row>
    <row r="801" spans="1:3" x14ac:dyDescent="0.3">
      <c r="A801" s="12">
        <v>3842</v>
      </c>
      <c r="B801" s="13"/>
      <c r="C801" s="13">
        <v>5000</v>
      </c>
    </row>
    <row r="802" spans="1:3" x14ac:dyDescent="0.3">
      <c r="A802" s="12">
        <v>3843</v>
      </c>
      <c r="B802" s="13"/>
      <c r="C802" s="13">
        <v>5000</v>
      </c>
    </row>
    <row r="803" spans="1:3" x14ac:dyDescent="0.3">
      <c r="A803" s="12">
        <v>3844</v>
      </c>
      <c r="B803" s="13"/>
      <c r="C803" s="13">
        <v>9800</v>
      </c>
    </row>
    <row r="804" spans="1:3" x14ac:dyDescent="0.3">
      <c r="A804" s="12">
        <v>3845</v>
      </c>
      <c r="B804" s="13"/>
      <c r="C804" s="13">
        <v>40000</v>
      </c>
    </row>
    <row r="805" spans="1:3" x14ac:dyDescent="0.3">
      <c r="A805" s="12">
        <v>3846</v>
      </c>
      <c r="B805" s="13"/>
      <c r="C805" s="13">
        <v>7000</v>
      </c>
    </row>
    <row r="806" spans="1:3" x14ac:dyDescent="0.3">
      <c r="A806" s="12">
        <v>3847</v>
      </c>
      <c r="B806" s="13"/>
      <c r="C806" s="13">
        <v>10500</v>
      </c>
    </row>
    <row r="807" spans="1:3" x14ac:dyDescent="0.3">
      <c r="A807" s="12">
        <v>3848</v>
      </c>
      <c r="B807" s="13"/>
      <c r="C807" s="13">
        <v>13000</v>
      </c>
    </row>
    <row r="808" spans="1:3" x14ac:dyDescent="0.3">
      <c r="A808" s="12">
        <v>3849</v>
      </c>
      <c r="B808" s="13"/>
      <c r="C808" s="13">
        <v>30000</v>
      </c>
    </row>
    <row r="809" spans="1:3" x14ac:dyDescent="0.3">
      <c r="A809" s="12">
        <v>3850</v>
      </c>
      <c r="B809" s="13"/>
      <c r="C809" s="13">
        <v>1000</v>
      </c>
    </row>
    <row r="810" spans="1:3" x14ac:dyDescent="0.3">
      <c r="A810" s="12">
        <v>3851</v>
      </c>
      <c r="B810" s="13"/>
      <c r="C810" s="13">
        <v>2500</v>
      </c>
    </row>
    <row r="811" spans="1:3" x14ac:dyDescent="0.3">
      <c r="A811" s="12">
        <v>3852</v>
      </c>
      <c r="B811" s="13"/>
      <c r="C811" s="13">
        <v>10000</v>
      </c>
    </row>
    <row r="812" spans="1:3" x14ac:dyDescent="0.3">
      <c r="A812" s="12">
        <v>3853</v>
      </c>
      <c r="B812" s="13"/>
      <c r="C812" s="13">
        <v>100000</v>
      </c>
    </row>
    <row r="813" spans="1:3" x14ac:dyDescent="0.3">
      <c r="A813" s="12">
        <v>3854</v>
      </c>
      <c r="B813" s="13"/>
      <c r="C813" s="13">
        <v>11000</v>
      </c>
    </row>
    <row r="814" spans="1:3" x14ac:dyDescent="0.3">
      <c r="A814" s="12">
        <v>3855</v>
      </c>
      <c r="B814" s="13"/>
      <c r="C814" s="13">
        <v>1000</v>
      </c>
    </row>
    <row r="815" spans="1:3" x14ac:dyDescent="0.3">
      <c r="A815" s="12">
        <v>3856</v>
      </c>
      <c r="B815" s="13"/>
      <c r="C815" s="13">
        <v>5000</v>
      </c>
    </row>
    <row r="816" spans="1:3" x14ac:dyDescent="0.3">
      <c r="A816" s="12">
        <v>3857</v>
      </c>
      <c r="B816" s="13"/>
      <c r="C816" s="13">
        <v>5000</v>
      </c>
    </row>
    <row r="817" spans="1:3" x14ac:dyDescent="0.3">
      <c r="A817" s="12">
        <v>3858</v>
      </c>
      <c r="B817" s="13"/>
      <c r="C817" s="13">
        <v>500</v>
      </c>
    </row>
    <row r="818" spans="1:3" x14ac:dyDescent="0.3">
      <c r="A818" s="12">
        <v>3859</v>
      </c>
      <c r="B818" s="13"/>
      <c r="C818" s="13">
        <v>2500</v>
      </c>
    </row>
    <row r="819" spans="1:3" x14ac:dyDescent="0.3">
      <c r="A819" s="12">
        <v>3860</v>
      </c>
      <c r="B819" s="13"/>
      <c r="C819" s="13">
        <v>6000</v>
      </c>
    </row>
    <row r="820" spans="1:3" x14ac:dyDescent="0.3">
      <c r="A820" s="12">
        <v>3861</v>
      </c>
      <c r="B820" s="13"/>
      <c r="C820" s="13">
        <v>2000</v>
      </c>
    </row>
    <row r="821" spans="1:3" x14ac:dyDescent="0.3">
      <c r="A821" s="12">
        <v>3862</v>
      </c>
      <c r="B821" s="13"/>
      <c r="C821" s="13">
        <v>7500</v>
      </c>
    </row>
    <row r="822" spans="1:3" x14ac:dyDescent="0.3">
      <c r="A822" s="12">
        <v>3863</v>
      </c>
      <c r="B822" s="13"/>
      <c r="C822" s="13">
        <v>6000</v>
      </c>
    </row>
    <row r="823" spans="1:3" x14ac:dyDescent="0.3">
      <c r="A823" s="12">
        <v>3864</v>
      </c>
      <c r="B823" s="13"/>
      <c r="C823" s="13">
        <v>5000</v>
      </c>
    </row>
    <row r="824" spans="1:3" x14ac:dyDescent="0.3">
      <c r="A824" s="12">
        <v>3865</v>
      </c>
      <c r="B824" s="13"/>
      <c r="C824" s="13">
        <v>2413</v>
      </c>
    </row>
    <row r="825" spans="1:3" x14ac:dyDescent="0.3">
      <c r="A825" s="12">
        <v>3866</v>
      </c>
      <c r="B825" s="13"/>
      <c r="C825" s="13">
        <v>2000</v>
      </c>
    </row>
    <row r="826" spans="1:3" x14ac:dyDescent="0.3">
      <c r="A826" s="12">
        <v>3867</v>
      </c>
      <c r="B826" s="13"/>
      <c r="C826" s="13">
        <v>2000</v>
      </c>
    </row>
    <row r="827" spans="1:3" x14ac:dyDescent="0.3">
      <c r="A827" s="12">
        <v>3888</v>
      </c>
      <c r="B827" s="13"/>
      <c r="C827" s="13">
        <v>2000</v>
      </c>
    </row>
    <row r="828" spans="1:3" x14ac:dyDescent="0.3">
      <c r="A828" s="12">
        <v>3889</v>
      </c>
      <c r="B828" s="13"/>
      <c r="C828" s="13">
        <v>8000</v>
      </c>
    </row>
    <row r="829" spans="1:3" x14ac:dyDescent="0.3">
      <c r="A829" s="12">
        <v>3890</v>
      </c>
      <c r="B829" s="13"/>
      <c r="C829" s="13">
        <v>15000</v>
      </c>
    </row>
    <row r="830" spans="1:3" x14ac:dyDescent="0.3">
      <c r="A830" s="12">
        <v>3891</v>
      </c>
      <c r="B830" s="13"/>
      <c r="C830" s="13">
        <v>800</v>
      </c>
    </row>
    <row r="831" spans="1:3" x14ac:dyDescent="0.3">
      <c r="A831" s="12">
        <v>3892</v>
      </c>
      <c r="B831" s="13"/>
      <c r="C831" s="13">
        <v>1000</v>
      </c>
    </row>
    <row r="832" spans="1:3" x14ac:dyDescent="0.3">
      <c r="A832" s="12">
        <v>3893</v>
      </c>
      <c r="B832" s="13"/>
      <c r="C832" s="13">
        <v>50000</v>
      </c>
    </row>
    <row r="833" spans="1:3" x14ac:dyDescent="0.3">
      <c r="A833" s="12">
        <v>3894</v>
      </c>
      <c r="B833" s="13"/>
      <c r="C833" s="13">
        <v>15000</v>
      </c>
    </row>
    <row r="834" spans="1:3" x14ac:dyDescent="0.3">
      <c r="A834" s="12">
        <v>3895</v>
      </c>
      <c r="B834" s="13"/>
      <c r="C834" s="13">
        <v>1000</v>
      </c>
    </row>
    <row r="835" spans="1:3" x14ac:dyDescent="0.3">
      <c r="A835" s="12">
        <v>3896</v>
      </c>
      <c r="B835" s="13"/>
      <c r="C835" s="13">
        <v>1600</v>
      </c>
    </row>
    <row r="836" spans="1:3" x14ac:dyDescent="0.3">
      <c r="A836" s="12">
        <v>3897</v>
      </c>
      <c r="B836" s="13"/>
      <c r="C836" s="13">
        <v>2500</v>
      </c>
    </row>
    <row r="837" spans="1:3" x14ac:dyDescent="0.3">
      <c r="A837" s="12">
        <v>3898</v>
      </c>
      <c r="B837" s="13"/>
      <c r="C837" s="13">
        <v>2500</v>
      </c>
    </row>
    <row r="838" spans="1:3" x14ac:dyDescent="0.3">
      <c r="A838" s="12">
        <v>3899</v>
      </c>
      <c r="B838" s="13"/>
      <c r="C838" s="13">
        <v>10000</v>
      </c>
    </row>
    <row r="839" spans="1:3" x14ac:dyDescent="0.3">
      <c r="A839" s="12">
        <v>3900</v>
      </c>
      <c r="B839" s="13"/>
      <c r="C839" s="13">
        <v>2500</v>
      </c>
    </row>
    <row r="840" spans="1:3" x14ac:dyDescent="0.3">
      <c r="A840" s="12">
        <v>3901</v>
      </c>
      <c r="B840" s="13"/>
      <c r="C840" s="13">
        <v>3000</v>
      </c>
    </row>
    <row r="841" spans="1:3" x14ac:dyDescent="0.3">
      <c r="A841" s="12">
        <v>3902</v>
      </c>
      <c r="B841" s="13"/>
      <c r="C841" s="13">
        <v>3000</v>
      </c>
    </row>
    <row r="842" spans="1:3" x14ac:dyDescent="0.3">
      <c r="A842" s="12">
        <v>3903</v>
      </c>
      <c r="B842" s="13"/>
      <c r="C842" s="13">
        <v>1500</v>
      </c>
    </row>
    <row r="843" spans="1:3" x14ac:dyDescent="0.3">
      <c r="A843" s="12">
        <v>3904</v>
      </c>
      <c r="B843" s="13"/>
      <c r="C843" s="13">
        <v>10000</v>
      </c>
    </row>
    <row r="844" spans="1:3" x14ac:dyDescent="0.3">
      <c r="A844" s="12">
        <v>3905</v>
      </c>
      <c r="B844" s="13"/>
      <c r="C844" s="13">
        <v>1500</v>
      </c>
    </row>
    <row r="845" spans="1:3" x14ac:dyDescent="0.3">
      <c r="A845" s="12">
        <v>3906</v>
      </c>
      <c r="B845" s="13"/>
      <c r="C845" s="13">
        <v>1500</v>
      </c>
    </row>
    <row r="846" spans="1:3" x14ac:dyDescent="0.3">
      <c r="A846" s="12">
        <v>3907</v>
      </c>
      <c r="B846" s="13"/>
      <c r="C846" s="13">
        <v>1000</v>
      </c>
    </row>
    <row r="847" spans="1:3" x14ac:dyDescent="0.3">
      <c r="A847" s="12">
        <v>3908</v>
      </c>
      <c r="B847" s="13"/>
      <c r="C847" s="13">
        <v>750</v>
      </c>
    </row>
    <row r="848" spans="1:3" x14ac:dyDescent="0.3">
      <c r="A848" s="12">
        <v>3909</v>
      </c>
      <c r="B848" s="13"/>
      <c r="C848" s="13">
        <v>60000</v>
      </c>
    </row>
    <row r="849" spans="1:3" x14ac:dyDescent="0.3">
      <c r="A849" s="12">
        <v>3910</v>
      </c>
      <c r="B849" s="13"/>
      <c r="C849" s="13">
        <v>6000</v>
      </c>
    </row>
    <row r="850" spans="1:3" x14ac:dyDescent="0.3">
      <c r="A850" s="12">
        <v>3911</v>
      </c>
      <c r="B850" s="13"/>
      <c r="C850" s="13">
        <v>8000</v>
      </c>
    </row>
    <row r="851" spans="1:3" x14ac:dyDescent="0.3">
      <c r="A851" s="12">
        <v>3912</v>
      </c>
      <c r="B851" s="13"/>
      <c r="C851" s="13">
        <v>15000</v>
      </c>
    </row>
    <row r="852" spans="1:3" x14ac:dyDescent="0.3">
      <c r="A852" s="12">
        <v>3913</v>
      </c>
      <c r="B852" s="13"/>
      <c r="C852" s="13">
        <v>10000</v>
      </c>
    </row>
    <row r="853" spans="1:3" x14ac:dyDescent="0.3">
      <c r="A853" s="12">
        <v>3914</v>
      </c>
      <c r="B853" s="13"/>
      <c r="C853" s="13">
        <v>2500</v>
      </c>
    </row>
    <row r="854" spans="1:3" x14ac:dyDescent="0.3">
      <c r="A854" s="12">
        <v>3915</v>
      </c>
      <c r="B854" s="13"/>
      <c r="C854" s="13">
        <v>1500</v>
      </c>
    </row>
    <row r="855" spans="1:3" x14ac:dyDescent="0.3">
      <c r="A855" s="12">
        <v>3916</v>
      </c>
      <c r="B855" s="13"/>
      <c r="C855" s="13">
        <v>2000</v>
      </c>
    </row>
    <row r="856" spans="1:3" x14ac:dyDescent="0.3">
      <c r="A856" s="12">
        <v>3917</v>
      </c>
      <c r="B856" s="13"/>
      <c r="C856" s="13">
        <v>3500</v>
      </c>
    </row>
    <row r="857" spans="1:3" x14ac:dyDescent="0.3">
      <c r="A857" s="12">
        <v>3918</v>
      </c>
      <c r="B857" s="13"/>
      <c r="C857" s="13">
        <v>60000</v>
      </c>
    </row>
    <row r="858" spans="1:3" x14ac:dyDescent="0.3">
      <c r="A858" s="12">
        <v>3919</v>
      </c>
      <c r="B858" s="13"/>
      <c r="C858" s="13">
        <v>5000</v>
      </c>
    </row>
    <row r="859" spans="1:3" x14ac:dyDescent="0.3">
      <c r="A859" s="12">
        <v>3920</v>
      </c>
      <c r="B859" s="13"/>
      <c r="C859" s="13">
        <v>2500</v>
      </c>
    </row>
    <row r="860" spans="1:3" x14ac:dyDescent="0.3">
      <c r="A860" s="12">
        <v>3921</v>
      </c>
      <c r="B860" s="13"/>
      <c r="C860" s="13">
        <v>3000</v>
      </c>
    </row>
    <row r="861" spans="1:3" x14ac:dyDescent="0.3">
      <c r="A861" s="12">
        <v>3922</v>
      </c>
      <c r="B861" s="13"/>
      <c r="C861" s="13">
        <v>750</v>
      </c>
    </row>
    <row r="862" spans="1:3" x14ac:dyDescent="0.3">
      <c r="A862" s="12">
        <v>3923</v>
      </c>
      <c r="B862" s="13"/>
      <c r="C862" s="13">
        <v>11500</v>
      </c>
    </row>
    <row r="863" spans="1:3" x14ac:dyDescent="0.3">
      <c r="A863" s="12">
        <v>3924</v>
      </c>
      <c r="B863" s="13"/>
      <c r="C863" s="13">
        <v>15000</v>
      </c>
    </row>
    <row r="864" spans="1:3" x14ac:dyDescent="0.3">
      <c r="A864" s="12">
        <v>3925</v>
      </c>
      <c r="B864" s="13"/>
      <c r="C864" s="13">
        <v>150</v>
      </c>
    </row>
    <row r="865" spans="1:3" x14ac:dyDescent="0.3">
      <c r="A865" s="12">
        <v>3926</v>
      </c>
      <c r="B865" s="13"/>
      <c r="C865" s="13">
        <v>5000</v>
      </c>
    </row>
    <row r="866" spans="1:3" x14ac:dyDescent="0.3">
      <c r="A866" s="12">
        <v>3927</v>
      </c>
      <c r="B866" s="13"/>
      <c r="C866" s="13">
        <v>2500</v>
      </c>
    </row>
    <row r="867" spans="1:3" x14ac:dyDescent="0.3">
      <c r="A867" s="12">
        <v>3928</v>
      </c>
      <c r="B867" s="13"/>
      <c r="C867" s="13">
        <v>5000</v>
      </c>
    </row>
    <row r="868" spans="1:3" x14ac:dyDescent="0.3">
      <c r="A868" s="12">
        <v>3929</v>
      </c>
      <c r="B868" s="13"/>
      <c r="C868" s="13">
        <v>20000</v>
      </c>
    </row>
    <row r="869" spans="1:3" x14ac:dyDescent="0.3">
      <c r="A869" s="12">
        <v>3930</v>
      </c>
      <c r="B869" s="13"/>
      <c r="C869" s="13">
        <v>10000</v>
      </c>
    </row>
    <row r="870" spans="1:3" x14ac:dyDescent="0.3">
      <c r="A870" s="12">
        <v>3931</v>
      </c>
      <c r="B870" s="13"/>
      <c r="C870" s="13">
        <v>8000</v>
      </c>
    </row>
    <row r="871" spans="1:3" x14ac:dyDescent="0.3">
      <c r="A871" s="12">
        <v>3932</v>
      </c>
      <c r="B871" s="13"/>
      <c r="C871" s="13">
        <v>12000</v>
      </c>
    </row>
    <row r="872" spans="1:3" x14ac:dyDescent="0.3">
      <c r="A872" s="12">
        <v>3933</v>
      </c>
      <c r="B872" s="13"/>
      <c r="C872" s="13">
        <v>7000</v>
      </c>
    </row>
    <row r="873" spans="1:3" x14ac:dyDescent="0.3">
      <c r="A873" s="12">
        <v>3934</v>
      </c>
      <c r="B873" s="13"/>
      <c r="C873" s="13">
        <v>5000</v>
      </c>
    </row>
    <row r="874" spans="1:3" x14ac:dyDescent="0.3">
      <c r="A874" s="12">
        <v>3935</v>
      </c>
      <c r="B874" s="13"/>
      <c r="C874" s="13">
        <v>3000</v>
      </c>
    </row>
    <row r="875" spans="1:3" x14ac:dyDescent="0.3">
      <c r="A875" s="12">
        <v>3936</v>
      </c>
      <c r="B875" s="13"/>
      <c r="C875" s="13">
        <v>20000</v>
      </c>
    </row>
    <row r="876" spans="1:3" x14ac:dyDescent="0.3">
      <c r="A876" s="12">
        <v>3937</v>
      </c>
      <c r="B876" s="13"/>
      <c r="C876" s="13">
        <v>2885</v>
      </c>
    </row>
    <row r="877" spans="1:3" x14ac:dyDescent="0.3">
      <c r="A877" s="12">
        <v>3938</v>
      </c>
      <c r="B877" s="13"/>
      <c r="C877" s="13">
        <v>3255</v>
      </c>
    </row>
    <row r="878" spans="1:3" x14ac:dyDescent="0.3">
      <c r="A878" s="12">
        <v>3939</v>
      </c>
      <c r="B878" s="13"/>
      <c r="C878" s="13">
        <v>5000</v>
      </c>
    </row>
    <row r="879" spans="1:3" x14ac:dyDescent="0.3">
      <c r="A879" s="12">
        <v>3940</v>
      </c>
      <c r="B879" s="13"/>
      <c r="C879" s="13">
        <v>5000</v>
      </c>
    </row>
    <row r="880" spans="1:3" x14ac:dyDescent="0.3">
      <c r="A880" s="12">
        <v>3941</v>
      </c>
      <c r="B880" s="13"/>
      <c r="C880" s="13">
        <v>5500</v>
      </c>
    </row>
    <row r="881" spans="1:3" x14ac:dyDescent="0.3">
      <c r="A881" s="12">
        <v>3942</v>
      </c>
      <c r="B881" s="13"/>
      <c r="C881" s="13">
        <v>1200</v>
      </c>
    </row>
    <row r="882" spans="1:3" x14ac:dyDescent="0.3">
      <c r="A882" s="12">
        <v>3943</v>
      </c>
      <c r="B882" s="13"/>
      <c r="C882" s="13">
        <v>5000</v>
      </c>
    </row>
    <row r="883" spans="1:3" x14ac:dyDescent="0.3">
      <c r="A883" s="12">
        <v>3944</v>
      </c>
      <c r="B883" s="13"/>
      <c r="C883" s="13">
        <v>5000</v>
      </c>
    </row>
    <row r="884" spans="1:3" x14ac:dyDescent="0.3">
      <c r="A884" s="12">
        <v>3945</v>
      </c>
      <c r="B884" s="13"/>
      <c r="C884" s="13">
        <v>2000</v>
      </c>
    </row>
    <row r="885" spans="1:3" x14ac:dyDescent="0.3">
      <c r="A885" s="12">
        <v>3946</v>
      </c>
      <c r="B885" s="13"/>
      <c r="C885" s="13">
        <v>6000</v>
      </c>
    </row>
    <row r="886" spans="1:3" x14ac:dyDescent="0.3">
      <c r="A886" s="12">
        <v>3947</v>
      </c>
      <c r="B886" s="13"/>
      <c r="C886" s="13">
        <v>3000</v>
      </c>
    </row>
    <row r="887" spans="1:3" x14ac:dyDescent="0.3">
      <c r="A887" s="12">
        <v>3948</v>
      </c>
      <c r="B887" s="13"/>
      <c r="C887" s="13">
        <v>30000</v>
      </c>
    </row>
    <row r="888" spans="1:3" x14ac:dyDescent="0.3">
      <c r="A888" s="12">
        <v>3949</v>
      </c>
      <c r="B888" s="13"/>
      <c r="C888" s="13">
        <v>10000</v>
      </c>
    </row>
    <row r="889" spans="1:3" x14ac:dyDescent="0.3">
      <c r="A889" s="12">
        <v>3950</v>
      </c>
      <c r="B889" s="13"/>
      <c r="C889" s="13">
        <v>4000</v>
      </c>
    </row>
    <row r="890" spans="1:3" x14ac:dyDescent="0.3">
      <c r="A890" s="12">
        <v>3951</v>
      </c>
      <c r="B890" s="13"/>
      <c r="C890" s="13">
        <v>200000</v>
      </c>
    </row>
    <row r="891" spans="1:3" x14ac:dyDescent="0.3">
      <c r="A891" s="12">
        <v>3952</v>
      </c>
      <c r="B891" s="13"/>
      <c r="C891" s="13">
        <v>26000</v>
      </c>
    </row>
    <row r="892" spans="1:3" x14ac:dyDescent="0.3">
      <c r="A892" s="12">
        <v>3953</v>
      </c>
      <c r="B892" s="13"/>
      <c r="C892" s="13">
        <v>17600</v>
      </c>
    </row>
    <row r="893" spans="1:3" x14ac:dyDescent="0.3">
      <c r="A893" s="12">
        <v>3954</v>
      </c>
      <c r="B893" s="13"/>
      <c r="C893" s="13">
        <v>25000</v>
      </c>
    </row>
    <row r="894" spans="1:3" x14ac:dyDescent="0.3">
      <c r="A894" s="12">
        <v>3955</v>
      </c>
      <c r="B894" s="13"/>
      <c r="C894" s="13">
        <v>1750</v>
      </c>
    </row>
    <row r="895" spans="1:3" x14ac:dyDescent="0.3">
      <c r="A895" s="12">
        <v>3956</v>
      </c>
      <c r="B895" s="13"/>
      <c r="C895" s="13">
        <v>5500</v>
      </c>
    </row>
    <row r="896" spans="1:3" x14ac:dyDescent="0.3">
      <c r="A896" s="12">
        <v>3957</v>
      </c>
      <c r="B896" s="13"/>
      <c r="C896" s="13">
        <v>28000</v>
      </c>
    </row>
    <row r="897" spans="1:3" x14ac:dyDescent="0.3">
      <c r="A897" s="12">
        <v>3958</v>
      </c>
      <c r="B897" s="13"/>
      <c r="C897" s="13">
        <v>2000</v>
      </c>
    </row>
    <row r="898" spans="1:3" x14ac:dyDescent="0.3">
      <c r="A898" s="12">
        <v>3959</v>
      </c>
      <c r="B898" s="13"/>
      <c r="C898" s="13">
        <v>1200</v>
      </c>
    </row>
    <row r="899" spans="1:3" x14ac:dyDescent="0.3">
      <c r="A899" s="12">
        <v>3960</v>
      </c>
      <c r="B899" s="13"/>
      <c r="C899" s="13">
        <v>3000</v>
      </c>
    </row>
    <row r="900" spans="1:3" x14ac:dyDescent="0.3">
      <c r="A900" s="12">
        <v>3961</v>
      </c>
      <c r="B900" s="13"/>
      <c r="C900" s="13">
        <v>5000</v>
      </c>
    </row>
    <row r="901" spans="1:3" x14ac:dyDescent="0.3">
      <c r="A901" s="12">
        <v>3962</v>
      </c>
      <c r="B901" s="13"/>
      <c r="C901" s="13">
        <v>1400</v>
      </c>
    </row>
    <row r="902" spans="1:3" x14ac:dyDescent="0.3">
      <c r="A902" s="12">
        <v>3963</v>
      </c>
      <c r="B902" s="13"/>
      <c r="C902" s="13">
        <v>10000</v>
      </c>
    </row>
    <row r="903" spans="1:3" x14ac:dyDescent="0.3">
      <c r="A903" s="12">
        <v>3964</v>
      </c>
      <c r="B903" s="13"/>
      <c r="C903" s="13">
        <v>2000</v>
      </c>
    </row>
    <row r="904" spans="1:3" x14ac:dyDescent="0.3">
      <c r="A904" s="12">
        <v>3965</v>
      </c>
      <c r="B904" s="13"/>
      <c r="C904" s="13">
        <v>2000</v>
      </c>
    </row>
    <row r="905" spans="1:3" x14ac:dyDescent="0.3">
      <c r="A905" s="12">
        <v>3966</v>
      </c>
      <c r="B905" s="13"/>
      <c r="C905" s="13">
        <v>7500</v>
      </c>
    </row>
    <row r="906" spans="1:3" x14ac:dyDescent="0.3">
      <c r="A906" s="12">
        <v>3967</v>
      </c>
      <c r="B906" s="13"/>
      <c r="C906" s="13">
        <v>1700</v>
      </c>
    </row>
    <row r="907" spans="1:3" x14ac:dyDescent="0.3">
      <c r="A907" s="12">
        <v>3968</v>
      </c>
      <c r="B907" s="13"/>
      <c r="C907" s="13">
        <v>5000</v>
      </c>
    </row>
    <row r="908" spans="1:3" x14ac:dyDescent="0.3">
      <c r="A908" s="12">
        <v>3969</v>
      </c>
      <c r="B908" s="13"/>
      <c r="C908" s="13">
        <v>2825</v>
      </c>
    </row>
    <row r="909" spans="1:3" x14ac:dyDescent="0.3">
      <c r="A909" s="12">
        <v>3970</v>
      </c>
      <c r="B909" s="13"/>
      <c r="C909" s="13">
        <v>15000</v>
      </c>
    </row>
    <row r="910" spans="1:3" x14ac:dyDescent="0.3">
      <c r="A910" s="12">
        <v>3971</v>
      </c>
      <c r="B910" s="13"/>
      <c r="C910" s="13">
        <v>14000</v>
      </c>
    </row>
    <row r="911" spans="1:3" x14ac:dyDescent="0.3">
      <c r="A911" s="12">
        <v>3972</v>
      </c>
      <c r="B911" s="13"/>
      <c r="C911" s="13">
        <v>1000</v>
      </c>
    </row>
    <row r="912" spans="1:3" x14ac:dyDescent="0.3">
      <c r="A912" s="12">
        <v>3973</v>
      </c>
      <c r="B912" s="13"/>
      <c r="C912" s="13">
        <v>5000</v>
      </c>
    </row>
    <row r="913" spans="1:3" x14ac:dyDescent="0.3">
      <c r="A913" s="12">
        <v>3974</v>
      </c>
      <c r="B913" s="13"/>
      <c r="C913" s="13">
        <v>1000</v>
      </c>
    </row>
    <row r="914" spans="1:3" x14ac:dyDescent="0.3">
      <c r="A914" s="12">
        <v>3975</v>
      </c>
      <c r="B914" s="13"/>
      <c r="C914" s="13">
        <v>678</v>
      </c>
    </row>
    <row r="915" spans="1:3" x14ac:dyDescent="0.3">
      <c r="A915" s="12">
        <v>3976</v>
      </c>
      <c r="B915" s="13"/>
      <c r="C915" s="13">
        <v>1300</v>
      </c>
    </row>
    <row r="916" spans="1:3" x14ac:dyDescent="0.3">
      <c r="A916" s="12">
        <v>3977</v>
      </c>
      <c r="B916" s="13"/>
      <c r="C916" s="13">
        <v>90000</v>
      </c>
    </row>
    <row r="917" spans="1:3" x14ac:dyDescent="0.3">
      <c r="A917" s="12">
        <v>3978</v>
      </c>
      <c r="B917" s="13"/>
      <c r="C917" s="13">
        <v>2000</v>
      </c>
    </row>
    <row r="918" spans="1:3" x14ac:dyDescent="0.3">
      <c r="A918" s="12">
        <v>3979</v>
      </c>
      <c r="B918" s="13"/>
      <c r="C918" s="13">
        <v>6000</v>
      </c>
    </row>
    <row r="919" spans="1:3" x14ac:dyDescent="0.3">
      <c r="A919" s="12">
        <v>3980</v>
      </c>
      <c r="B919" s="13"/>
      <c r="C919" s="13">
        <v>2500</v>
      </c>
    </row>
    <row r="920" spans="1:3" x14ac:dyDescent="0.3">
      <c r="A920" s="12">
        <v>3981</v>
      </c>
      <c r="B920" s="13"/>
      <c r="C920" s="13">
        <v>30000</v>
      </c>
    </row>
    <row r="921" spans="1:3" x14ac:dyDescent="0.3">
      <c r="A921" s="12">
        <v>3982</v>
      </c>
      <c r="B921" s="13"/>
      <c r="C921" s="13">
        <v>850</v>
      </c>
    </row>
    <row r="922" spans="1:3" x14ac:dyDescent="0.3">
      <c r="A922" s="12">
        <v>3983</v>
      </c>
      <c r="B922" s="13"/>
      <c r="C922" s="13">
        <v>11140</v>
      </c>
    </row>
    <row r="923" spans="1:3" x14ac:dyDescent="0.3">
      <c r="A923" s="12">
        <v>3984</v>
      </c>
      <c r="B923" s="13"/>
      <c r="C923" s="13">
        <v>1500</v>
      </c>
    </row>
    <row r="924" spans="1:3" x14ac:dyDescent="0.3">
      <c r="A924" s="12">
        <v>3985</v>
      </c>
      <c r="B924" s="13"/>
      <c r="C924" s="13">
        <v>2000</v>
      </c>
    </row>
    <row r="925" spans="1:3" x14ac:dyDescent="0.3">
      <c r="A925" s="12">
        <v>3986</v>
      </c>
      <c r="B925" s="13"/>
      <c r="C925" s="13">
        <v>5000</v>
      </c>
    </row>
    <row r="926" spans="1:3" x14ac:dyDescent="0.3">
      <c r="A926" s="12">
        <v>3987</v>
      </c>
      <c r="B926" s="13"/>
      <c r="C926" s="13">
        <v>400</v>
      </c>
    </row>
    <row r="927" spans="1:3" x14ac:dyDescent="0.3">
      <c r="A927" s="12">
        <v>3988</v>
      </c>
      <c r="B927" s="13"/>
      <c r="C927" s="13">
        <v>1500</v>
      </c>
    </row>
    <row r="928" spans="1:3" x14ac:dyDescent="0.3">
      <c r="A928" s="12">
        <v>3989</v>
      </c>
      <c r="B928" s="13"/>
      <c r="C928" s="13">
        <v>3000</v>
      </c>
    </row>
    <row r="929" spans="1:3" x14ac:dyDescent="0.3">
      <c r="A929" s="12">
        <v>3990</v>
      </c>
      <c r="B929" s="13"/>
      <c r="C929" s="13">
        <v>1650</v>
      </c>
    </row>
    <row r="930" spans="1:3" x14ac:dyDescent="0.3">
      <c r="A930" s="12">
        <v>3991</v>
      </c>
      <c r="B930" s="13"/>
      <c r="C930" s="13">
        <v>500</v>
      </c>
    </row>
    <row r="931" spans="1:3" x14ac:dyDescent="0.3">
      <c r="A931" s="12">
        <v>3992</v>
      </c>
      <c r="B931" s="13"/>
      <c r="C931" s="13">
        <v>10000</v>
      </c>
    </row>
    <row r="932" spans="1:3" x14ac:dyDescent="0.3">
      <c r="A932" s="12">
        <v>3993</v>
      </c>
      <c r="B932" s="13"/>
      <c r="C932" s="13">
        <v>50000</v>
      </c>
    </row>
    <row r="933" spans="1:3" x14ac:dyDescent="0.3">
      <c r="A933" s="12">
        <v>3994</v>
      </c>
      <c r="B933" s="13"/>
      <c r="C933" s="13">
        <v>2000</v>
      </c>
    </row>
    <row r="934" spans="1:3" x14ac:dyDescent="0.3">
      <c r="A934" s="12">
        <v>3995</v>
      </c>
      <c r="B934" s="13"/>
      <c r="C934" s="13">
        <v>200</v>
      </c>
    </row>
    <row r="935" spans="1:3" x14ac:dyDescent="0.3">
      <c r="A935" s="12">
        <v>3996</v>
      </c>
      <c r="B935" s="13"/>
      <c r="C935" s="13">
        <v>3000</v>
      </c>
    </row>
    <row r="936" spans="1:3" x14ac:dyDescent="0.3">
      <c r="A936" s="12">
        <v>3997</v>
      </c>
      <c r="B936" s="13"/>
      <c r="C936" s="13">
        <v>3000</v>
      </c>
    </row>
    <row r="937" spans="1:3" x14ac:dyDescent="0.3">
      <c r="A937" s="12">
        <v>3998</v>
      </c>
      <c r="B937" s="13"/>
      <c r="C937" s="13">
        <v>1250</v>
      </c>
    </row>
    <row r="938" spans="1:3" x14ac:dyDescent="0.3">
      <c r="A938" s="12">
        <v>3999</v>
      </c>
      <c r="B938" s="13"/>
      <c r="C938" s="13">
        <v>7000</v>
      </c>
    </row>
    <row r="939" spans="1:3" x14ac:dyDescent="0.3">
      <c r="A939" s="12">
        <v>4000</v>
      </c>
      <c r="B939" s="13"/>
      <c r="C939" s="13">
        <v>8000</v>
      </c>
    </row>
    <row r="940" spans="1:3" x14ac:dyDescent="0.3">
      <c r="A940" s="12">
        <v>4001</v>
      </c>
      <c r="B940" s="13"/>
      <c r="C940" s="13">
        <v>1200</v>
      </c>
    </row>
    <row r="941" spans="1:3" x14ac:dyDescent="0.3">
      <c r="A941" s="12">
        <v>4002</v>
      </c>
      <c r="B941" s="13"/>
      <c r="C941" s="13">
        <v>1250</v>
      </c>
    </row>
    <row r="942" spans="1:3" x14ac:dyDescent="0.3">
      <c r="A942" s="12">
        <v>4003</v>
      </c>
      <c r="B942" s="13"/>
      <c r="C942" s="13">
        <v>2000</v>
      </c>
    </row>
    <row r="943" spans="1:3" x14ac:dyDescent="0.3">
      <c r="A943" s="12">
        <v>4004</v>
      </c>
      <c r="B943" s="13"/>
      <c r="C943" s="13">
        <v>500</v>
      </c>
    </row>
    <row r="944" spans="1:3" x14ac:dyDescent="0.3">
      <c r="A944" s="12">
        <v>4005</v>
      </c>
      <c r="B944" s="13"/>
      <c r="C944" s="13">
        <v>3000</v>
      </c>
    </row>
    <row r="945" spans="1:3" x14ac:dyDescent="0.3">
      <c r="A945" s="12">
        <v>4006</v>
      </c>
      <c r="B945" s="13"/>
      <c r="C945" s="13">
        <v>30000</v>
      </c>
    </row>
    <row r="946" spans="1:3" x14ac:dyDescent="0.3">
      <c r="A946" s="12">
        <v>4007</v>
      </c>
      <c r="B946" s="13"/>
      <c r="C946" s="13">
        <v>2000</v>
      </c>
    </row>
    <row r="947" spans="1:3" x14ac:dyDescent="0.3">
      <c r="A947" s="12">
        <v>4008</v>
      </c>
      <c r="B947" s="13"/>
      <c r="C947" s="13">
        <v>1000</v>
      </c>
    </row>
    <row r="948" spans="1:3" x14ac:dyDescent="0.3">
      <c r="A948" s="12">
        <v>4009</v>
      </c>
      <c r="B948" s="13"/>
      <c r="C948" s="13">
        <v>1930</v>
      </c>
    </row>
    <row r="949" spans="1:3" x14ac:dyDescent="0.3">
      <c r="A949" s="12">
        <v>4010</v>
      </c>
      <c r="B949" s="13"/>
      <c r="C949" s="13">
        <v>7200</v>
      </c>
    </row>
    <row r="950" spans="1:3" x14ac:dyDescent="0.3">
      <c r="A950" s="12">
        <v>4011</v>
      </c>
      <c r="B950" s="13"/>
      <c r="C950" s="13">
        <v>250</v>
      </c>
    </row>
    <row r="951" spans="1:3" x14ac:dyDescent="0.3">
      <c r="A951" s="12">
        <v>4012</v>
      </c>
      <c r="B951" s="13"/>
      <c r="C951" s="13">
        <v>575</v>
      </c>
    </row>
    <row r="952" spans="1:3" x14ac:dyDescent="0.3">
      <c r="A952" s="12">
        <v>4013</v>
      </c>
      <c r="B952" s="13"/>
      <c r="C952" s="13">
        <v>2000</v>
      </c>
    </row>
    <row r="953" spans="1:3" x14ac:dyDescent="0.3">
      <c r="A953" s="12">
        <v>4014</v>
      </c>
      <c r="B953" s="13"/>
      <c r="C953" s="13">
        <v>9000</v>
      </c>
    </row>
    <row r="954" spans="1:3" x14ac:dyDescent="0.3">
      <c r="A954" s="12">
        <v>4015</v>
      </c>
      <c r="B954" s="13"/>
      <c r="C954" s="13">
        <v>7000</v>
      </c>
    </row>
    <row r="955" spans="1:3" x14ac:dyDescent="0.3">
      <c r="A955" s="12">
        <v>4016</v>
      </c>
      <c r="B955" s="13"/>
      <c r="C955" s="13">
        <v>500</v>
      </c>
    </row>
    <row r="956" spans="1:3" x14ac:dyDescent="0.3">
      <c r="A956" s="12">
        <v>4017</v>
      </c>
      <c r="B956" s="13"/>
      <c r="C956" s="13">
        <v>10000</v>
      </c>
    </row>
    <row r="957" spans="1:3" x14ac:dyDescent="0.3">
      <c r="A957" s="12">
        <v>4018</v>
      </c>
      <c r="B957" s="13"/>
      <c r="C957" s="13">
        <v>1500</v>
      </c>
    </row>
    <row r="958" spans="1:3" x14ac:dyDescent="0.3">
      <c r="A958" s="12">
        <v>4019</v>
      </c>
      <c r="B958" s="13"/>
      <c r="C958" s="13">
        <v>3500</v>
      </c>
    </row>
    <row r="959" spans="1:3" x14ac:dyDescent="0.3">
      <c r="A959" s="12">
        <v>4020</v>
      </c>
      <c r="B959" s="13"/>
      <c r="C959" s="13">
        <v>600</v>
      </c>
    </row>
    <row r="960" spans="1:3" x14ac:dyDescent="0.3">
      <c r="A960" s="12">
        <v>4021</v>
      </c>
      <c r="B960" s="13"/>
      <c r="C960" s="13">
        <v>15000</v>
      </c>
    </row>
    <row r="961" spans="1:3" x14ac:dyDescent="0.3">
      <c r="A961" s="12">
        <v>4022</v>
      </c>
      <c r="B961" s="13"/>
      <c r="C961" s="13">
        <v>18000</v>
      </c>
    </row>
    <row r="962" spans="1:3" x14ac:dyDescent="0.3">
      <c r="A962" s="12">
        <v>4023</v>
      </c>
      <c r="B962" s="13"/>
      <c r="C962" s="13">
        <v>7000</v>
      </c>
    </row>
    <row r="963" spans="1:3" x14ac:dyDescent="0.3">
      <c r="A963" s="12">
        <v>4024</v>
      </c>
      <c r="B963" s="13"/>
      <c r="C963" s="13">
        <v>800</v>
      </c>
    </row>
    <row r="964" spans="1:3" x14ac:dyDescent="0.3">
      <c r="A964" s="12">
        <v>4025</v>
      </c>
      <c r="B964" s="13"/>
      <c r="C964" s="13">
        <v>5000</v>
      </c>
    </row>
    <row r="965" spans="1:3" x14ac:dyDescent="0.3">
      <c r="A965" s="12">
        <v>4026</v>
      </c>
      <c r="B965" s="13"/>
      <c r="C965" s="13">
        <v>4000</v>
      </c>
    </row>
    <row r="966" spans="1:3" x14ac:dyDescent="0.3">
      <c r="A966" s="12">
        <v>4027</v>
      </c>
      <c r="B966" s="13"/>
      <c r="C966" s="13">
        <v>3000</v>
      </c>
    </row>
    <row r="967" spans="1:3" x14ac:dyDescent="0.3">
      <c r="A967" s="12">
        <v>4028</v>
      </c>
      <c r="B967" s="13"/>
      <c r="C967" s="13">
        <v>2000</v>
      </c>
    </row>
    <row r="968" spans="1:3" x14ac:dyDescent="0.3">
      <c r="A968" s="12">
        <v>4029</v>
      </c>
      <c r="B968" s="13"/>
      <c r="C968" s="13">
        <v>20000</v>
      </c>
    </row>
    <row r="969" spans="1:3" x14ac:dyDescent="0.3">
      <c r="A969" s="12">
        <v>4030</v>
      </c>
      <c r="B969" s="13"/>
      <c r="C969" s="13">
        <v>2500</v>
      </c>
    </row>
    <row r="970" spans="1:3" x14ac:dyDescent="0.3">
      <c r="A970" s="12">
        <v>4031</v>
      </c>
      <c r="B970" s="13"/>
      <c r="C970" s="13">
        <v>5000</v>
      </c>
    </row>
    <row r="971" spans="1:3" x14ac:dyDescent="0.3">
      <c r="A971" s="12">
        <v>4032</v>
      </c>
      <c r="B971" s="13"/>
      <c r="C971" s="13">
        <v>6048</v>
      </c>
    </row>
    <row r="972" spans="1:3" x14ac:dyDescent="0.3">
      <c r="A972" s="12">
        <v>4033</v>
      </c>
      <c r="B972" s="13"/>
      <c r="C972" s="13">
        <v>23900</v>
      </c>
    </row>
    <row r="973" spans="1:3" x14ac:dyDescent="0.3">
      <c r="A973" s="12">
        <v>4034</v>
      </c>
      <c r="B973" s="13"/>
      <c r="C973" s="13">
        <v>13500</v>
      </c>
    </row>
    <row r="974" spans="1:3" x14ac:dyDescent="0.3">
      <c r="A974" s="12">
        <v>4035</v>
      </c>
      <c r="B974" s="13"/>
      <c r="C974" s="13">
        <v>10000</v>
      </c>
    </row>
    <row r="975" spans="1:3" x14ac:dyDescent="0.3">
      <c r="A975" s="12">
        <v>4036</v>
      </c>
      <c r="B975" s="13"/>
      <c r="C975" s="13">
        <v>6000</v>
      </c>
    </row>
    <row r="976" spans="1:3" x14ac:dyDescent="0.3">
      <c r="A976" s="12">
        <v>4037</v>
      </c>
      <c r="B976" s="13"/>
      <c r="C976" s="13">
        <v>700</v>
      </c>
    </row>
    <row r="977" spans="1:3" x14ac:dyDescent="0.3">
      <c r="A977" s="12">
        <v>4038</v>
      </c>
      <c r="B977" s="13"/>
      <c r="C977" s="13">
        <v>2500</v>
      </c>
    </row>
    <row r="978" spans="1:3" x14ac:dyDescent="0.3">
      <c r="A978" s="12">
        <v>4039</v>
      </c>
      <c r="B978" s="13"/>
      <c r="C978" s="13">
        <v>500</v>
      </c>
    </row>
    <row r="979" spans="1:3" x14ac:dyDescent="0.3">
      <c r="A979" s="12">
        <v>4040</v>
      </c>
      <c r="B979" s="13"/>
      <c r="C979" s="13">
        <v>8000</v>
      </c>
    </row>
    <row r="980" spans="1:3" x14ac:dyDescent="0.3">
      <c r="A980" s="12">
        <v>4041</v>
      </c>
      <c r="B980" s="13"/>
      <c r="C980" s="13">
        <v>5000</v>
      </c>
    </row>
    <row r="981" spans="1:3" x14ac:dyDescent="0.3">
      <c r="A981" s="12">
        <v>4042</v>
      </c>
      <c r="B981" s="13"/>
      <c r="C981" s="13">
        <v>10000</v>
      </c>
    </row>
    <row r="982" spans="1:3" x14ac:dyDescent="0.3">
      <c r="A982" s="12">
        <v>4043</v>
      </c>
      <c r="B982" s="13"/>
      <c r="C982" s="13">
        <v>300</v>
      </c>
    </row>
    <row r="983" spans="1:3" x14ac:dyDescent="0.3">
      <c r="A983" s="12">
        <v>4044</v>
      </c>
      <c r="B983" s="13"/>
      <c r="C983" s="13">
        <v>600</v>
      </c>
    </row>
    <row r="984" spans="1:3" x14ac:dyDescent="0.3">
      <c r="A984" s="12">
        <v>4045</v>
      </c>
      <c r="B984" s="13"/>
      <c r="C984" s="13">
        <v>5000</v>
      </c>
    </row>
    <row r="985" spans="1:3" x14ac:dyDescent="0.3">
      <c r="A985" s="12">
        <v>4046</v>
      </c>
      <c r="B985" s="13"/>
      <c r="C985" s="13">
        <v>5600</v>
      </c>
    </row>
    <row r="986" spans="1:3" x14ac:dyDescent="0.3">
      <c r="A986" s="12">
        <v>4047</v>
      </c>
      <c r="B986" s="13"/>
      <c r="C986" s="13">
        <v>5000</v>
      </c>
    </row>
    <row r="987" spans="1:3" x14ac:dyDescent="0.3">
      <c r="A987" s="12">
        <v>4048</v>
      </c>
      <c r="B987" s="13"/>
      <c r="C987" s="13">
        <v>17000</v>
      </c>
    </row>
    <row r="988" spans="1:3" x14ac:dyDescent="0.3">
      <c r="A988" s="12">
        <v>4049</v>
      </c>
      <c r="B988" s="13"/>
      <c r="C988" s="13">
        <v>20000</v>
      </c>
    </row>
    <row r="989" spans="1:3" x14ac:dyDescent="0.3">
      <c r="A989" s="12">
        <v>4050</v>
      </c>
      <c r="B989" s="13"/>
      <c r="C989" s="13">
        <v>1500</v>
      </c>
    </row>
    <row r="990" spans="1:3" x14ac:dyDescent="0.3">
      <c r="A990" s="12">
        <v>4051</v>
      </c>
      <c r="B990" s="13"/>
      <c r="C990" s="13">
        <v>500</v>
      </c>
    </row>
    <row r="991" spans="1:3" x14ac:dyDescent="0.3">
      <c r="A991" s="12">
        <v>4052</v>
      </c>
      <c r="B991" s="13"/>
      <c r="C991" s="13">
        <v>3000</v>
      </c>
    </row>
    <row r="992" spans="1:3" x14ac:dyDescent="0.3">
      <c r="A992" s="12">
        <v>4053</v>
      </c>
      <c r="B992" s="13"/>
      <c r="C992" s="13">
        <v>500</v>
      </c>
    </row>
    <row r="993" spans="1:3" x14ac:dyDescent="0.3">
      <c r="A993" s="12">
        <v>4054</v>
      </c>
      <c r="B993" s="13"/>
      <c r="C993" s="13">
        <v>8880</v>
      </c>
    </row>
    <row r="994" spans="1:3" x14ac:dyDescent="0.3">
      <c r="A994" s="12">
        <v>4055</v>
      </c>
      <c r="B994" s="13"/>
      <c r="C994" s="13">
        <v>5000</v>
      </c>
    </row>
    <row r="995" spans="1:3" x14ac:dyDescent="0.3">
      <c r="A995" s="12">
        <v>4056</v>
      </c>
      <c r="B995" s="13"/>
      <c r="C995" s="13">
        <v>1500</v>
      </c>
    </row>
    <row r="996" spans="1:3" x14ac:dyDescent="0.3">
      <c r="A996" s="12">
        <v>4057</v>
      </c>
      <c r="B996" s="13"/>
      <c r="C996" s="13">
        <v>3500</v>
      </c>
    </row>
    <row r="997" spans="1:3" x14ac:dyDescent="0.3">
      <c r="A997" s="12">
        <v>4058</v>
      </c>
      <c r="B997" s="13"/>
      <c r="C997" s="13">
        <v>3750</v>
      </c>
    </row>
    <row r="998" spans="1:3" x14ac:dyDescent="0.3">
      <c r="A998" s="12">
        <v>4059</v>
      </c>
      <c r="B998" s="13"/>
      <c r="C998" s="13">
        <v>10000</v>
      </c>
    </row>
    <row r="999" spans="1:3" x14ac:dyDescent="0.3">
      <c r="A999" s="12">
        <v>4060</v>
      </c>
      <c r="B999" s="13"/>
      <c r="C999" s="13">
        <v>10000</v>
      </c>
    </row>
    <row r="1000" spans="1:3" x14ac:dyDescent="0.3">
      <c r="A1000" s="12">
        <v>4061</v>
      </c>
      <c r="B1000" s="13"/>
      <c r="C1000" s="13">
        <v>525</v>
      </c>
    </row>
    <row r="1001" spans="1:3" x14ac:dyDescent="0.3">
      <c r="A1001" s="12">
        <v>4062</v>
      </c>
      <c r="B1001" s="13"/>
      <c r="C1001" s="13">
        <v>20000</v>
      </c>
    </row>
    <row r="1002" spans="1:3" x14ac:dyDescent="0.3">
      <c r="A1002" s="12">
        <v>4063</v>
      </c>
      <c r="B1002" s="13"/>
      <c r="C1002" s="13">
        <v>9500</v>
      </c>
    </row>
    <row r="1003" spans="1:3" x14ac:dyDescent="0.3">
      <c r="A1003" s="12">
        <v>4064</v>
      </c>
      <c r="B1003" s="13"/>
      <c r="C1003" s="13">
        <v>2000</v>
      </c>
    </row>
    <row r="1004" spans="1:3" x14ac:dyDescent="0.3">
      <c r="A1004" s="12">
        <v>4065</v>
      </c>
      <c r="B1004" s="13"/>
      <c r="C1004" s="13">
        <v>4000</v>
      </c>
    </row>
    <row r="1005" spans="1:3" x14ac:dyDescent="0.3">
      <c r="A1005" s="12">
        <v>4066</v>
      </c>
      <c r="B1005" s="13"/>
      <c r="C1005" s="13">
        <v>15000</v>
      </c>
    </row>
    <row r="1006" spans="1:3" x14ac:dyDescent="0.3">
      <c r="A1006" s="12">
        <v>4067</v>
      </c>
      <c r="B1006" s="13"/>
      <c r="C1006" s="13">
        <v>5000</v>
      </c>
    </row>
    <row r="1007" spans="1:3" x14ac:dyDescent="0.3">
      <c r="A1007" s="12">
        <v>4068</v>
      </c>
      <c r="B1007" s="13"/>
      <c r="C1007" s="13">
        <v>3495</v>
      </c>
    </row>
    <row r="1008" spans="1:3" x14ac:dyDescent="0.3">
      <c r="A1008" s="12">
        <v>4069</v>
      </c>
      <c r="B1008" s="13"/>
      <c r="C1008" s="13">
        <v>1250</v>
      </c>
    </row>
    <row r="1009" spans="1:3" x14ac:dyDescent="0.3">
      <c r="A1009" s="12">
        <v>4070</v>
      </c>
      <c r="B1009" s="13"/>
      <c r="C1009" s="13">
        <v>1000</v>
      </c>
    </row>
    <row r="1010" spans="1:3" x14ac:dyDescent="0.3">
      <c r="A1010" s="12">
        <v>4071</v>
      </c>
      <c r="B1010" s="13"/>
      <c r="C1010" s="13">
        <v>20000</v>
      </c>
    </row>
    <row r="1011" spans="1:3" x14ac:dyDescent="0.3">
      <c r="A1011" s="12">
        <v>4072</v>
      </c>
      <c r="B1011" s="13"/>
      <c r="C1011" s="13">
        <v>1000</v>
      </c>
    </row>
    <row r="1012" spans="1:3" x14ac:dyDescent="0.3">
      <c r="A1012" s="12">
        <v>4073</v>
      </c>
      <c r="B1012" s="13"/>
      <c r="C1012" s="13">
        <v>3500</v>
      </c>
    </row>
    <row r="1013" spans="1:3" x14ac:dyDescent="0.3">
      <c r="A1013" s="12">
        <v>4074</v>
      </c>
      <c r="B1013" s="13"/>
      <c r="C1013" s="13">
        <v>2750</v>
      </c>
    </row>
    <row r="1014" spans="1:3" x14ac:dyDescent="0.3">
      <c r="A1014" s="12">
        <v>4075</v>
      </c>
      <c r="B1014" s="13"/>
      <c r="C1014" s="13">
        <v>2000</v>
      </c>
    </row>
    <row r="1015" spans="1:3" x14ac:dyDescent="0.3">
      <c r="A1015" s="12">
        <v>4076</v>
      </c>
      <c r="B1015" s="13"/>
      <c r="C1015" s="13">
        <v>700</v>
      </c>
    </row>
    <row r="1016" spans="1:3" x14ac:dyDescent="0.3">
      <c r="A1016" s="12">
        <v>4077</v>
      </c>
      <c r="B1016" s="13"/>
      <c r="C1016" s="13">
        <v>15000</v>
      </c>
    </row>
    <row r="1017" spans="1:3" x14ac:dyDescent="0.3">
      <c r="A1017" s="12">
        <v>4078</v>
      </c>
      <c r="B1017" s="13"/>
      <c r="C1017" s="13">
        <v>250</v>
      </c>
    </row>
    <row r="1018" spans="1:3" x14ac:dyDescent="0.3">
      <c r="A1018" s="12">
        <v>4079</v>
      </c>
      <c r="B1018" s="13"/>
      <c r="C1018" s="13">
        <v>3000</v>
      </c>
    </row>
    <row r="1019" spans="1:3" x14ac:dyDescent="0.3">
      <c r="A1019" s="12">
        <v>4080</v>
      </c>
      <c r="B1019" s="13"/>
      <c r="C1019" s="13">
        <v>3000</v>
      </c>
    </row>
    <row r="1020" spans="1:3" x14ac:dyDescent="0.3">
      <c r="A1020" s="12">
        <v>4081</v>
      </c>
      <c r="B1020" s="13"/>
      <c r="C1020" s="13">
        <v>2224</v>
      </c>
    </row>
    <row r="1021" spans="1:3" x14ac:dyDescent="0.3">
      <c r="A1021" s="12">
        <v>4082</v>
      </c>
      <c r="B1021" s="13"/>
      <c r="C1021" s="13">
        <v>150</v>
      </c>
    </row>
    <row r="1022" spans="1:3" x14ac:dyDescent="0.3">
      <c r="A1022" s="12">
        <v>4083</v>
      </c>
      <c r="B1022" s="13"/>
      <c r="C1022" s="13">
        <v>3500</v>
      </c>
    </row>
    <row r="1023" spans="1:3" x14ac:dyDescent="0.3">
      <c r="A1023" s="12">
        <v>4084</v>
      </c>
      <c r="B1023" s="13"/>
      <c r="C1023" s="13">
        <v>3000</v>
      </c>
    </row>
    <row r="1024" spans="1:3" x14ac:dyDescent="0.3">
      <c r="A1024" s="12">
        <v>4085</v>
      </c>
      <c r="B1024" s="13"/>
      <c r="C1024" s="13">
        <v>3500</v>
      </c>
    </row>
    <row r="1025" spans="1:3" x14ac:dyDescent="0.3">
      <c r="A1025" s="12">
        <v>4086</v>
      </c>
      <c r="B1025" s="13"/>
      <c r="C1025" s="13">
        <v>1000</v>
      </c>
    </row>
    <row r="1026" spans="1:3" x14ac:dyDescent="0.3">
      <c r="A1026" s="12">
        <v>4087</v>
      </c>
      <c r="B1026" s="13"/>
      <c r="C1026" s="13">
        <v>9600</v>
      </c>
    </row>
    <row r="1027" spans="1:3" x14ac:dyDescent="0.3">
      <c r="A1027" s="12">
        <v>4088</v>
      </c>
      <c r="B1027" s="13"/>
      <c r="C1027" s="13">
        <v>2000</v>
      </c>
    </row>
    <row r="1028" spans="1:3" x14ac:dyDescent="0.3">
      <c r="A1028" s="12">
        <v>4089</v>
      </c>
      <c r="B1028" s="13"/>
      <c r="C1028" s="13">
        <v>5000</v>
      </c>
    </row>
    <row r="1029" spans="1:3" x14ac:dyDescent="0.3">
      <c r="A1029" s="12">
        <v>4090</v>
      </c>
      <c r="B1029" s="13"/>
      <c r="C1029" s="13">
        <v>1000</v>
      </c>
    </row>
    <row r="1030" spans="1:3" x14ac:dyDescent="0.3">
      <c r="A1030" s="12">
        <v>4091</v>
      </c>
      <c r="B1030" s="13"/>
      <c r="C1030" s="13">
        <v>1600</v>
      </c>
    </row>
    <row r="1031" spans="1:3" x14ac:dyDescent="0.3">
      <c r="A1031" s="12">
        <v>4092</v>
      </c>
      <c r="B1031" s="13"/>
      <c r="C1031" s="13">
        <v>110000</v>
      </c>
    </row>
    <row r="1032" spans="1:3" x14ac:dyDescent="0.3">
      <c r="A1032" s="12">
        <v>4093</v>
      </c>
      <c r="B1032" s="13"/>
      <c r="C1032" s="13">
        <v>2500</v>
      </c>
    </row>
    <row r="1033" spans="1:3" x14ac:dyDescent="0.3">
      <c r="A1033" s="12">
        <v>4094</v>
      </c>
      <c r="B1033" s="13"/>
      <c r="C1033" s="13">
        <v>2000</v>
      </c>
    </row>
    <row r="1034" spans="1:3" x14ac:dyDescent="0.3">
      <c r="A1034" s="12">
        <v>4095</v>
      </c>
      <c r="B1034" s="13"/>
      <c r="C1034" s="13">
        <v>30000</v>
      </c>
    </row>
    <row r="1035" spans="1:3" x14ac:dyDescent="0.3">
      <c r="A1035" s="12">
        <v>4096</v>
      </c>
      <c r="B1035" s="13"/>
      <c r="C1035" s="13">
        <v>3500</v>
      </c>
    </row>
    <row r="1036" spans="1:3" x14ac:dyDescent="0.3">
      <c r="A1036" s="12">
        <v>4097</v>
      </c>
      <c r="B1036" s="13"/>
      <c r="C1036" s="13">
        <v>10000</v>
      </c>
    </row>
    <row r="1037" spans="1:3" x14ac:dyDescent="0.3">
      <c r="A1037" s="12">
        <v>4098</v>
      </c>
      <c r="B1037" s="13"/>
      <c r="C1037" s="13">
        <v>75000</v>
      </c>
    </row>
    <row r="1038" spans="1:3" x14ac:dyDescent="0.3">
      <c r="A1038" s="12">
        <v>4099</v>
      </c>
      <c r="B1038" s="13"/>
      <c r="C1038" s="13">
        <v>4500</v>
      </c>
    </row>
    <row r="1039" spans="1:3" x14ac:dyDescent="0.3">
      <c r="A1039" s="12">
        <v>4100</v>
      </c>
      <c r="B1039" s="13"/>
      <c r="C1039" s="13">
        <v>270</v>
      </c>
    </row>
    <row r="1040" spans="1:3" x14ac:dyDescent="0.3">
      <c r="A1040" s="12">
        <v>4101</v>
      </c>
      <c r="B1040" s="13"/>
      <c r="C1040" s="13">
        <v>600</v>
      </c>
    </row>
    <row r="1041" spans="1:3" x14ac:dyDescent="0.3">
      <c r="A1041" s="12">
        <v>4102</v>
      </c>
      <c r="B1041" s="13"/>
      <c r="C1041" s="13">
        <v>500</v>
      </c>
    </row>
    <row r="1042" spans="1:3" x14ac:dyDescent="0.3">
      <c r="A1042" s="12">
        <v>4103</v>
      </c>
      <c r="B1042" s="13"/>
      <c r="C1042" s="13">
        <v>1000</v>
      </c>
    </row>
    <row r="1043" spans="1:3" x14ac:dyDescent="0.3">
      <c r="A1043" s="12">
        <v>4104</v>
      </c>
      <c r="B1043" s="13"/>
      <c r="C1043" s="13">
        <v>3000</v>
      </c>
    </row>
    <row r="1044" spans="1:3" x14ac:dyDescent="0.3">
      <c r="A1044" s="12">
        <v>4105</v>
      </c>
      <c r="B1044" s="13"/>
      <c r="C1044" s="13">
        <v>33000</v>
      </c>
    </row>
    <row r="1045" spans="1:3" x14ac:dyDescent="0.3">
      <c r="A1045" s="12">
        <v>4106</v>
      </c>
      <c r="B1045" s="13"/>
      <c r="C1045" s="13">
        <v>5000</v>
      </c>
    </row>
    <row r="1046" spans="1:3" x14ac:dyDescent="0.3">
      <c r="A1046" s="12">
        <v>4107</v>
      </c>
      <c r="B1046" s="13"/>
      <c r="C1046" s="13">
        <v>2000</v>
      </c>
    </row>
    <row r="1047" spans="1:3" x14ac:dyDescent="0.3">
      <c r="A1047" s="12">
        <v>4108</v>
      </c>
      <c r="B1047" s="13"/>
      <c r="C1047" s="13">
        <v>3000</v>
      </c>
    </row>
    <row r="1048" spans="1:3" x14ac:dyDescent="0.3">
      <c r="A1048" s="12">
        <v>4109</v>
      </c>
      <c r="B1048" s="13"/>
      <c r="C1048" s="13">
        <v>500</v>
      </c>
    </row>
    <row r="1049" spans="1:3" x14ac:dyDescent="0.3">
      <c r="A1049" s="12">
        <v>4110</v>
      </c>
      <c r="B1049" s="13"/>
      <c r="C1049" s="13">
        <v>300</v>
      </c>
    </row>
    <row r="1050" spans="1:3" x14ac:dyDescent="0.3">
      <c r="A1050" s="12">
        <v>4111</v>
      </c>
      <c r="B1050" s="13"/>
      <c r="C1050" s="13">
        <v>3000</v>
      </c>
    </row>
    <row r="1051" spans="1:3" x14ac:dyDescent="0.3">
      <c r="A1051" s="12">
        <v>4112</v>
      </c>
      <c r="B1051" s="13"/>
      <c r="C1051" s="13">
        <v>2500</v>
      </c>
    </row>
    <row r="1052" spans="1:3" x14ac:dyDescent="0.3">
      <c r="A1052" s="12">
        <v>4113</v>
      </c>
      <c r="B1052" s="13"/>
      <c r="C1052" s="13">
        <v>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8" zoomScaleNormal="78" workbookViewId="0">
      <selection activeCell="L1" sqref="L1:L1048576"/>
    </sheetView>
  </sheetViews>
  <sheetFormatPr defaultColWidth="8.77734375" defaultRowHeight="14.4" x14ac:dyDescent="0.3"/>
  <cols>
    <col min="2" max="2" width="38.44140625" style="3" customWidth="1"/>
    <col min="3" max="3" width="46.554687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21875" bestFit="1" customWidth="1"/>
    <col min="17" max="17" width="41.109375" customWidth="1"/>
    <col min="18" max="18" width="16.5546875" bestFit="1" customWidth="1"/>
    <col min="19" max="19" width="22.109375" style="15" bestFit="1" customWidth="1"/>
    <col min="20" max="20" width="20.77734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57.6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6624-BD96-46A8-94AF-EB486D9B2B2B}">
  <dimension ref="A1:C14"/>
  <sheetViews>
    <sheetView workbookViewId="0">
      <selection activeCell="B6" sqref="B6"/>
    </sheetView>
  </sheetViews>
  <sheetFormatPr defaultRowHeight="14.4" x14ac:dyDescent="0.3"/>
  <cols>
    <col min="1" max="1" width="27.664062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8383</v>
      </c>
      <c r="C1" s="17" t="s">
        <v>8384</v>
      </c>
    </row>
    <row r="2" spans="1:3" x14ac:dyDescent="0.3">
      <c r="A2" t="s">
        <v>8385</v>
      </c>
      <c r="B2" s="17">
        <f>AVERAGE('[1]Successful US Kickstarters (2)'!D:D)</f>
        <v>5048.8786407766993</v>
      </c>
      <c r="C2" s="17">
        <f>AVERAGE('[1]Failed US Kickstarters (2)'!D:D)</f>
        <v>10554.212</v>
      </c>
    </row>
    <row r="3" spans="1:3" x14ac:dyDescent="0.3">
      <c r="A3" t="s">
        <v>8386</v>
      </c>
      <c r="B3" s="17">
        <f>MEDIAN('[1]Successful US Kickstarters (2)'!D:D)</f>
        <v>3000</v>
      </c>
      <c r="C3" s="17">
        <f>MEDIAN('[1]Failed US Kickstarters (2)'!D:D)</f>
        <v>5000</v>
      </c>
    </row>
    <row r="4" spans="1:3" x14ac:dyDescent="0.3">
      <c r="A4" t="s">
        <v>8389</v>
      </c>
      <c r="B4" s="17">
        <f>_xlfn.STDEV.P('[1]Successful US Kickstarters (2)'!D:D)</f>
        <v>7748.7537726373303</v>
      </c>
      <c r="C4" s="17">
        <f>_xlfn.STDEV.P('[1]Failed US Kickstarters (2)'!D:D)</f>
        <v>21967.731061515115</v>
      </c>
    </row>
    <row r="5" spans="1:3" x14ac:dyDescent="0.3">
      <c r="A5" t="s">
        <v>8390</v>
      </c>
      <c r="B5" s="17">
        <f>_xlfn.QUARTILE.EXC('[1]Successful US Kickstarters (2)'!D:D,3)</f>
        <v>5000</v>
      </c>
      <c r="C5" s="17">
        <f>_xlfn.QUARTILE.EXC('[1]Failed US Kickstarters (2)'!D:D,3)</f>
        <v>10000</v>
      </c>
    </row>
    <row r="6" spans="1:3" x14ac:dyDescent="0.3">
      <c r="A6" t="s">
        <v>8391</v>
      </c>
      <c r="B6" s="17">
        <f>_xlfn.QUARTILE.EXC('[1]Successful US Kickstarters (2)'!D:D,1)</f>
        <v>1500</v>
      </c>
      <c r="C6" s="17">
        <f>_xlfn.QUARTILE.EXC('[1]Failed US Kickstarters (2)'!D:D,1)</f>
        <v>2000</v>
      </c>
    </row>
    <row r="7" spans="1:3" x14ac:dyDescent="0.3">
      <c r="A7" t="s">
        <v>8392</v>
      </c>
      <c r="B7" s="17">
        <f>+B5-B6</f>
        <v>3500</v>
      </c>
      <c r="C7" s="17">
        <f>+C5-C6</f>
        <v>8000</v>
      </c>
    </row>
    <row r="9" spans="1:3" x14ac:dyDescent="0.3">
      <c r="A9" t="s">
        <v>8387</v>
      </c>
      <c r="B9" s="17">
        <f>AVERAGE('[1]Successful US Kickstarters (2)'!E:E)</f>
        <v>5601.5458009708727</v>
      </c>
      <c r="C9" s="17">
        <f>AVERAGE('[1]Failed US Kickstarters (2)'!E:E)</f>
        <v>558.65484000000004</v>
      </c>
    </row>
    <row r="10" spans="1:3" x14ac:dyDescent="0.3">
      <c r="A10" t="s">
        <v>8388</v>
      </c>
      <c r="B10" s="17">
        <f>MEDIAN('[1]Successful US Kickstarters (2)'!E:E)</f>
        <v>3167.5</v>
      </c>
      <c r="C10" s="17">
        <f>MEDIAN('[1]Failed US Kickstarters (2)'!E:E)</f>
        <v>103</v>
      </c>
    </row>
    <row r="11" spans="1:3" x14ac:dyDescent="0.3">
      <c r="A11" t="s">
        <v>8393</v>
      </c>
      <c r="B11" s="17">
        <f>_xlfn.STDEV.P('[1]Successful US Kickstarters (2)'!E:E)</f>
        <v>8334.5731699164608</v>
      </c>
      <c r="C11" s="17">
        <f>_xlfn.STDEV.P('[1]Failed US Kickstarters (2)'!E:E)</f>
        <v>1330.5230280400915</v>
      </c>
    </row>
    <row r="12" spans="1:3" x14ac:dyDescent="0.3">
      <c r="A12" t="s">
        <v>8394</v>
      </c>
      <c r="B12" s="17">
        <f>_xlfn.QUARTILE.EXC('[1]Successful US Kickstarters (2)'!E:E,3)</f>
        <v>5699</v>
      </c>
      <c r="C12" s="17">
        <f>_xlfn.QUARTILE.EXC('[1]Failed US Kickstarters (2)'!E:E,3)</f>
        <v>501</v>
      </c>
    </row>
    <row r="13" spans="1:3" x14ac:dyDescent="0.3">
      <c r="A13" t="s">
        <v>8395</v>
      </c>
      <c r="B13" s="17">
        <f>_xlfn.QUARTILE.EXC('[1]Successful US Kickstarters (2)'!E:E,1)</f>
        <v>1716.5074999999999</v>
      </c>
      <c r="C13" s="17">
        <f>_xlfn.QUARTILE.EXC('[1]Failed US Kickstarters (2)'!E:E,1)</f>
        <v>9.25</v>
      </c>
    </row>
    <row r="14" spans="1:3" x14ac:dyDescent="0.3">
      <c r="A14" t="s">
        <v>8396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8E18-012B-4A47-8D03-AAA8A11620B4}">
  <dimension ref="A1:F6"/>
  <sheetViews>
    <sheetView workbookViewId="0">
      <selection activeCell="D12" sqref="D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6CCF-875C-44F6-822A-20F3BF03E7CE}">
  <dimension ref="A1:E7"/>
  <sheetViews>
    <sheetView topLeftCell="G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D651-0DD2-465C-B23F-D3F3B9AA3805}">
  <dimension ref="A1:F18"/>
  <sheetViews>
    <sheetView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2C35-6262-422E-855A-5BE31BDD3024}">
  <dimension ref="A1:F6"/>
  <sheetViews>
    <sheetView workbookViewId="0">
      <selection activeCell="B17" sqref="B17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3.441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</row>
  </sheetData>
  <conditionalFormatting sqref="A1:F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 </vt:lpstr>
      <vt:lpstr>Theater Outcomes by Launch Date</vt:lpstr>
      <vt:lpstr>Notes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 de la Fuente</cp:lastModifiedBy>
  <dcterms:created xsi:type="dcterms:W3CDTF">2017-04-20T15:17:24Z</dcterms:created>
  <dcterms:modified xsi:type="dcterms:W3CDTF">2022-05-14T20:51:44Z</dcterms:modified>
</cp:coreProperties>
</file>