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3a231c12cd40a/Documents/Data Analysis GMS4/"/>
    </mc:Choice>
  </mc:AlternateContent>
  <xr:revisionPtr revIDLastSave="6" documentId="13_ncr:1_{44C269ED-934C-417D-8695-5840254DDE25}" xr6:coauthVersionLast="47" xr6:coauthVersionMax="47" xr10:uidLastSave="{FE248224-8422-4EBF-AC0D-C32BEADC5A56}"/>
  <bookViews>
    <workbookView xWindow="-110" yWindow="-110" windowWidth="19420" windowHeight="10300" xr2:uid="{95BE4D52-213A-4C10-B9B9-68BDFE720FF1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" i="1" l="1" a="1"/>
  <c r="R27" i="1" s="1"/>
  <c r="Q27" i="1"/>
  <c r="F42" i="1"/>
  <c r="B41" i="1"/>
  <c r="S33" i="2"/>
  <c r="T33" i="2"/>
  <c r="B42" i="2"/>
  <c r="C42" i="2"/>
  <c r="D42" i="2"/>
  <c r="E42" i="2"/>
  <c r="F42" i="2"/>
  <c r="G42" i="2"/>
  <c r="H42" i="2"/>
  <c r="I42" i="2"/>
  <c r="J42" i="2"/>
  <c r="K42" i="2"/>
  <c r="L42" i="2"/>
  <c r="M42" i="2"/>
  <c r="B43" i="2"/>
  <c r="C43" i="2"/>
  <c r="D43" i="2"/>
  <c r="E43" i="2"/>
  <c r="F43" i="2"/>
  <c r="G43" i="2"/>
  <c r="H43" i="2"/>
  <c r="I43" i="2"/>
  <c r="J43" i="2"/>
  <c r="K43" i="2"/>
  <c r="L43" i="2"/>
  <c r="M43" i="2"/>
  <c r="B44" i="2"/>
  <c r="C44" i="2"/>
  <c r="D44" i="2"/>
  <c r="E44" i="2"/>
  <c r="F44" i="2"/>
  <c r="G44" i="2"/>
  <c r="H44" i="2"/>
  <c r="I44" i="2"/>
  <c r="J44" i="2"/>
  <c r="K44" i="2"/>
  <c r="L44" i="2"/>
  <c r="M44" i="2"/>
  <c r="B45" i="2"/>
  <c r="C45" i="2"/>
  <c r="D45" i="2"/>
  <c r="E45" i="2"/>
  <c r="F45" i="2"/>
  <c r="G45" i="2"/>
  <c r="H45" i="2"/>
  <c r="I45" i="2"/>
  <c r="J45" i="2"/>
  <c r="K45" i="2"/>
  <c r="L45" i="2"/>
  <c r="M45" i="2"/>
  <c r="B46" i="2"/>
  <c r="C46" i="2"/>
  <c r="D46" i="2"/>
  <c r="E46" i="2"/>
  <c r="F46" i="2"/>
  <c r="G46" i="2"/>
  <c r="H46" i="2"/>
  <c r="I46" i="2"/>
  <c r="J46" i="2"/>
  <c r="K46" i="2"/>
  <c r="L46" i="2"/>
  <c r="M46" i="2"/>
  <c r="C41" i="2"/>
  <c r="D41" i="2"/>
  <c r="E41" i="2"/>
  <c r="F41" i="2"/>
  <c r="G41" i="2"/>
  <c r="H41" i="2"/>
  <c r="I41" i="2"/>
  <c r="J41" i="2"/>
  <c r="K41" i="2"/>
  <c r="L41" i="2"/>
  <c r="M41" i="2"/>
  <c r="B41" i="2"/>
  <c r="B42" i="1"/>
  <c r="C42" i="1"/>
  <c r="D42" i="1"/>
  <c r="E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C41" i="1"/>
  <c r="D41" i="1"/>
  <c r="E41" i="1"/>
  <c r="F41" i="1"/>
  <c r="G41" i="1"/>
  <c r="H41" i="1"/>
  <c r="I41" i="1"/>
  <c r="J41" i="1"/>
  <c r="K41" i="1"/>
  <c r="L41" i="1"/>
  <c r="M41" i="1"/>
  <c r="Q58" i="2" l="1"/>
  <c r="Q59" i="2"/>
  <c r="Q60" i="2"/>
  <c r="Q61" i="2"/>
  <c r="Q62" i="2"/>
  <c r="Q63" i="2"/>
  <c r="Q64" i="2"/>
  <c r="Q65" i="2"/>
  <c r="Q66" i="2"/>
  <c r="Q67" i="2"/>
  <c r="Q68" i="2"/>
  <c r="Q57" i="2"/>
  <c r="Q54" i="2"/>
  <c r="Q55" i="2"/>
  <c r="Q56" i="2"/>
  <c r="Q53" i="2"/>
  <c r="Q50" i="2"/>
  <c r="Q51" i="2"/>
  <c r="Q52" i="2"/>
  <c r="Q49" i="2"/>
  <c r="Q46" i="2"/>
  <c r="Q47" i="2"/>
  <c r="Q48" i="2"/>
  <c r="Q45" i="2"/>
  <c r="Q42" i="2"/>
  <c r="Q43" i="2"/>
  <c r="Q44" i="2"/>
  <c r="Q41" i="2"/>
  <c r="Q38" i="2"/>
  <c r="Q39" i="2"/>
  <c r="Q40" i="2"/>
  <c r="Q37" i="2"/>
  <c r="Q34" i="2"/>
  <c r="Q35" i="2"/>
  <c r="Q36" i="2"/>
  <c r="Q33" i="2"/>
  <c r="Q53" i="1"/>
  <c r="Q62" i="1"/>
  <c r="Q60" i="1"/>
  <c r="Q61" i="1"/>
  <c r="Q52" i="1"/>
  <c r="Q54" i="1"/>
  <c r="Q55" i="1"/>
  <c r="Q56" i="1"/>
  <c r="Q57" i="1"/>
  <c r="Q58" i="1"/>
  <c r="Q59" i="1"/>
  <c r="Q51" i="1"/>
  <c r="Q48" i="1"/>
  <c r="Q49" i="1"/>
  <c r="Q50" i="1"/>
  <c r="Q47" i="1"/>
  <c r="Q44" i="1"/>
  <c r="Q45" i="1"/>
  <c r="Q46" i="1"/>
  <c r="Q43" i="1"/>
  <c r="Q40" i="1"/>
  <c r="Q41" i="1"/>
  <c r="Q42" i="1"/>
  <c r="Q39" i="1"/>
  <c r="Q36" i="1"/>
  <c r="Q37" i="1"/>
  <c r="Q38" i="1"/>
  <c r="Q35" i="1"/>
  <c r="Q32" i="1"/>
  <c r="Q33" i="1"/>
  <c r="Q34" i="1"/>
  <c r="Q31" i="1"/>
  <c r="Q28" i="1"/>
  <c r="Q29" i="1"/>
  <c r="Q30" i="1"/>
  <c r="B33" i="2" a="1"/>
  <c r="B33" i="2" s="1"/>
  <c r="K32" i="2"/>
  <c r="C32" i="2"/>
  <c r="D32" i="2"/>
  <c r="E32" i="2"/>
  <c r="F32" i="2"/>
  <c r="G32" i="2"/>
  <c r="H32" i="2"/>
  <c r="I32" i="2"/>
  <c r="J32" i="2"/>
  <c r="B32" i="2"/>
  <c r="B23" i="2" a="1"/>
  <c r="B23" i="2" s="1"/>
  <c r="B33" i="1" a="1"/>
  <c r="B33" i="1" s="1"/>
  <c r="C32" i="1"/>
  <c r="D32" i="1"/>
  <c r="E32" i="1"/>
  <c r="F32" i="1"/>
  <c r="G32" i="1"/>
  <c r="H32" i="1"/>
  <c r="I32" i="1"/>
  <c r="J32" i="1"/>
  <c r="K32" i="1"/>
  <c r="B32" i="1"/>
  <c r="B22" i="1" a="1"/>
  <c r="B22" i="1" s="1"/>
  <c r="R33" i="2" l="1" a="1"/>
  <c r="R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<sst xmlns="http://schemas.openxmlformats.org/spreadsheetml/2006/main" count="314" uniqueCount="90">
  <si>
    <t>A</t>
  </si>
  <si>
    <t>B</t>
  </si>
  <si>
    <t>C</t>
  </si>
  <si>
    <t>D</t>
  </si>
  <si>
    <t>E</t>
  </si>
  <si>
    <t>F</t>
  </si>
  <si>
    <t>G</t>
  </si>
  <si>
    <t>H</t>
  </si>
  <si>
    <t>D7.1 0 A</t>
  </si>
  <si>
    <t>D7.1 0 B</t>
  </si>
  <si>
    <t>D7.1 0 C</t>
  </si>
  <si>
    <t>D7.1 0 D</t>
  </si>
  <si>
    <t>D7.1 100 A</t>
  </si>
  <si>
    <t>D7.1 100 B</t>
  </si>
  <si>
    <t>D7.1 100 C</t>
  </si>
  <si>
    <t>D7.1 100 D</t>
  </si>
  <si>
    <t>D7.1 200 A</t>
  </si>
  <si>
    <t>D7.1 200 B</t>
  </si>
  <si>
    <t>D7.1 200 C</t>
  </si>
  <si>
    <t>D7.1 200 D</t>
  </si>
  <si>
    <t>D7.1 750 A</t>
  </si>
  <si>
    <t>D7.1 750 B</t>
  </si>
  <si>
    <t>D7.1 750 C</t>
  </si>
  <si>
    <t>D7.1 750 D</t>
  </si>
  <si>
    <t>D7.1 2 A</t>
  </si>
  <si>
    <t>D7.1 2 B</t>
  </si>
  <si>
    <t>D7.1 2 C</t>
  </si>
  <si>
    <t>D7.1 2 D</t>
  </si>
  <si>
    <t>D7.1 4 A</t>
  </si>
  <si>
    <t>D7.1 4 B</t>
  </si>
  <si>
    <t>D7.1 4 C</t>
  </si>
  <si>
    <t>D7.1 4 D</t>
  </si>
  <si>
    <t>D7 750 A</t>
  </si>
  <si>
    <t>D7 750 B</t>
  </si>
  <si>
    <t>D7 750 C</t>
  </si>
  <si>
    <t>D7 750 D</t>
  </si>
  <si>
    <t>D7 2 A</t>
  </si>
  <si>
    <t>D7 2 B</t>
  </si>
  <si>
    <t>D7 2 C</t>
  </si>
  <si>
    <t>D7 2 D</t>
  </si>
  <si>
    <t>D7 4 A</t>
  </si>
  <si>
    <t>D7 4 B</t>
  </si>
  <si>
    <t>D7 4 C</t>
  </si>
  <si>
    <t>D7 4 D</t>
  </si>
  <si>
    <t>D3 0 A</t>
  </si>
  <si>
    <t>D3 0 B</t>
  </si>
  <si>
    <t>D3 0 C</t>
  </si>
  <si>
    <t>D3 0 D</t>
  </si>
  <si>
    <t>D3 100 A</t>
  </si>
  <si>
    <t>D3 100 B</t>
  </si>
  <si>
    <t>D3 100 C</t>
  </si>
  <si>
    <t>D3 100 D</t>
  </si>
  <si>
    <t>D3 200 A</t>
  </si>
  <si>
    <t>D3 200 B</t>
  </si>
  <si>
    <t>D3 200 C</t>
  </si>
  <si>
    <t>D3 200 D</t>
  </si>
  <si>
    <t>D3 750 A</t>
  </si>
  <si>
    <t>D3 750 B</t>
  </si>
  <si>
    <t>D3 750 C</t>
  </si>
  <si>
    <t>D3 750 D</t>
  </si>
  <si>
    <t>D3 2 A</t>
  </si>
  <si>
    <t>D3 2 B</t>
  </si>
  <si>
    <t>D3 2 C</t>
  </si>
  <si>
    <t>D3 2 D</t>
  </si>
  <si>
    <t>D3 4 A</t>
  </si>
  <si>
    <t>D3 4 B</t>
  </si>
  <si>
    <t>D3 4 C</t>
  </si>
  <si>
    <t>D3 4 D</t>
  </si>
  <si>
    <t>D7 0 A</t>
  </si>
  <si>
    <t>D7 0 B</t>
  </si>
  <si>
    <t>D7 0 C</t>
  </si>
  <si>
    <t>D7 0 D</t>
  </si>
  <si>
    <t>D7 100 A</t>
  </si>
  <si>
    <t>D7 100 B</t>
  </si>
  <si>
    <t>D7 100 C</t>
  </si>
  <si>
    <t>D7 100 D</t>
  </si>
  <si>
    <t>D7 200 A</t>
  </si>
  <si>
    <t>D7 200 B</t>
  </si>
  <si>
    <t>D7 200 C</t>
  </si>
  <si>
    <t>D7 200 D</t>
  </si>
  <si>
    <t>540-595</t>
  </si>
  <si>
    <t>standard avgs</t>
  </si>
  <si>
    <t>zeroed standards</t>
  </si>
  <si>
    <t>standards</t>
  </si>
  <si>
    <t>m</t>
  </si>
  <si>
    <t>b</t>
  </si>
  <si>
    <t>zero</t>
  </si>
  <si>
    <t>ng/mL</t>
  </si>
  <si>
    <t>ng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</si>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</sst>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DMMB Standards Plate</a:t>
            </a:r>
            <a:r>
              <a:rPr lang="en-US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47594050743658"/>
                  <c:y val="-0.20328412073490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1'!$B$35:$K$35</c:f>
              <c:numCache>
                <c:formatCode>General</c:formatCode>
                <c:ptCount val="10"/>
                <c:pt idx="0">
                  <c:v>0</c:v>
                </c:pt>
                <c:pt idx="1">
                  <c:v>2.5000000000000577E-3</c:v>
                </c:pt>
                <c:pt idx="3">
                  <c:v>1.6000000000000014E-2</c:v>
                </c:pt>
                <c:pt idx="4">
                  <c:v>3.2499999999999973E-2</c:v>
                </c:pt>
                <c:pt idx="6">
                  <c:v>3.4500000000000086E-2</c:v>
                </c:pt>
                <c:pt idx="7">
                  <c:v>7.1000000000000063E-2</c:v>
                </c:pt>
                <c:pt idx="9">
                  <c:v>0.11000000000000004</c:v>
                </c:pt>
              </c:numCache>
            </c:numRef>
          </c:xVal>
          <c:yVal>
            <c:numRef>
              <c:f>'Plate 1'!$B$34:$K$34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A5-4371-8661-01DCC1A40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557120"/>
        <c:axId val="1647568352"/>
      </c:scatterChart>
      <c:valAx>
        <c:axId val="16475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68352"/>
        <c:crosses val="autoZero"/>
        <c:crossBetween val="midCat"/>
      </c:valAx>
      <c:valAx>
        <c:axId val="16475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5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DMMB Standards</a:t>
            </a:r>
            <a:r>
              <a:rPr lang="en-US" baseline="0"/>
              <a:t> Plate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92701588849383E-2"/>
          <c:y val="2.962013366738132E-2"/>
          <c:w val="0.871224628171478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447725284339454E-2"/>
                  <c:y val="-0.23593358121901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2'!$B$35:$K$35</c:f>
              <c:numCache>
                <c:formatCode>General</c:formatCode>
                <c:ptCount val="10"/>
                <c:pt idx="0">
                  <c:v>0</c:v>
                </c:pt>
                <c:pt idx="2">
                  <c:v>7.4999999999999512E-3</c:v>
                </c:pt>
                <c:pt idx="3">
                  <c:v>2.0499999999999963E-2</c:v>
                </c:pt>
                <c:pt idx="4">
                  <c:v>3.9999999999999813E-2</c:v>
                </c:pt>
                <c:pt idx="5">
                  <c:v>4.5999999999999819E-2</c:v>
                </c:pt>
                <c:pt idx="6">
                  <c:v>6.3999999999999946E-2</c:v>
                </c:pt>
                <c:pt idx="7">
                  <c:v>7.7499999999999902E-2</c:v>
                </c:pt>
                <c:pt idx="8">
                  <c:v>9.0499999999999914E-2</c:v>
                </c:pt>
                <c:pt idx="9">
                  <c:v>0.11149999999999993</c:v>
                </c:pt>
              </c:numCache>
            </c:numRef>
          </c:xVal>
          <c:yVal>
            <c:numRef>
              <c:f>'Plate 2'!$B$34:$K$34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75C-4907-B802-08B90751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402064"/>
        <c:axId val="1618397488"/>
      </c:scatterChart>
      <c:valAx>
        <c:axId val="161840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397488"/>
        <c:crosses val="autoZero"/>
        <c:crossBetween val="midCat"/>
      </c:valAx>
      <c:valAx>
        <c:axId val="16183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40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491700</xdr:colOff>
      <xdr:row>10</xdr:row>
      <xdr:rowOff>12498</xdr:rowOff>
    </xdr:from>
    <xdr:to>
      <xdr:col>26</xdr:col>
      <xdr:colOff>163674</xdr:colOff>
      <xdr:row>24</xdr:row>
      <xdr:rowOff>138954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521B1-B083-426D-B4CB-97DC7BD3F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406979</xdr:colOff>
      <xdr:row>9</xdr:row>
      <xdr:rowOff>116032</xdr:rowOff>
    </xdr:from>
    <xdr:to>
      <xdr:col>24</xdr:col>
      <xdr:colOff>99869</xdr:colOff>
      <xdr:row>24</xdr:row>
      <xdr:rowOff>125268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7E8E3E-C194-4486-B03D-522D50EAE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E406-A942-430D-B5C8-319EF59AD1F8}">
  <dimension ref="A1:AB62"/>
  <sheetViews>
    <sheetView tabSelected="1" topLeftCell="A32" zoomScale="70" zoomScaleNormal="70" workbookViewId="0">
      <selection activeCell="P51" sqref="P51:P62"/>
    </sheetView>
  </sheetViews>
  <sheetFormatPr defaultRowHeight="14.5" x14ac:dyDescent="0.35"/>
  <cols>
    <col min="2" max="2" width="10.36328125" bestFit="1" customWidth="1"/>
    <col min="6" max="6" width="9.7265625" bestFit="1" customWidth="1"/>
    <col min="12" max="12" width="9.726562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0.32900000000000001</v>
      </c>
      <c r="C2" s="3">
        <v>0.33400000000000002</v>
      </c>
      <c r="D2" s="3">
        <v>0.33700000000000002</v>
      </c>
      <c r="E2" s="3">
        <v>0.33300000000000002</v>
      </c>
      <c r="F2" s="3">
        <v>0.34499999999999997</v>
      </c>
      <c r="G2" s="3">
        <v>0.34499999999999997</v>
      </c>
      <c r="H2" s="3">
        <v>0.34499999999999997</v>
      </c>
      <c r="I2" s="3">
        <v>0.34699999999999998</v>
      </c>
      <c r="J2" s="4">
        <v>0.35599999999999998</v>
      </c>
      <c r="K2" s="3">
        <v>0.35199999999999998</v>
      </c>
      <c r="L2" s="5">
        <v>4.8000000000000001E-2</v>
      </c>
      <c r="M2" s="5">
        <v>4.7E-2</v>
      </c>
      <c r="N2" s="6">
        <v>540</v>
      </c>
      <c r="P2" s="2" t="s">
        <v>0</v>
      </c>
      <c r="Q2" s="11">
        <v>0</v>
      </c>
      <c r="R2" s="11">
        <v>1</v>
      </c>
      <c r="S2" s="11">
        <v>2</v>
      </c>
      <c r="T2" s="11">
        <v>4</v>
      </c>
      <c r="U2" s="11">
        <v>8</v>
      </c>
      <c r="V2" s="11">
        <v>10</v>
      </c>
      <c r="W2" s="11">
        <v>12</v>
      </c>
      <c r="X2" s="11">
        <v>16</v>
      </c>
      <c r="Y2" s="11">
        <v>20</v>
      </c>
      <c r="Z2" s="11">
        <v>24</v>
      </c>
      <c r="AA2" s="11"/>
      <c r="AB2" s="11"/>
    </row>
    <row r="3" spans="1:28" x14ac:dyDescent="0.35">
      <c r="A3" s="2" t="s">
        <v>1</v>
      </c>
      <c r="B3" s="3">
        <v>0.33400000000000002</v>
      </c>
      <c r="C3" s="3">
        <v>0.33500000000000002</v>
      </c>
      <c r="D3" s="7">
        <v>0.29599999999999999</v>
      </c>
      <c r="E3" s="3">
        <v>0.33900000000000002</v>
      </c>
      <c r="F3" s="3">
        <v>0.34200000000000003</v>
      </c>
      <c r="G3" s="8">
        <v>0.25700000000000001</v>
      </c>
      <c r="H3" s="4">
        <v>0.35899999999999999</v>
      </c>
      <c r="I3" s="3">
        <v>0.34899999999999998</v>
      </c>
      <c r="J3" s="4">
        <v>0.35799999999999998</v>
      </c>
      <c r="K3" s="9">
        <v>0.44</v>
      </c>
      <c r="L3" s="5">
        <v>4.8000000000000001E-2</v>
      </c>
      <c r="M3" s="5">
        <v>4.8000000000000001E-2</v>
      </c>
      <c r="N3" s="6">
        <v>540</v>
      </c>
      <c r="P3" s="2" t="s">
        <v>1</v>
      </c>
      <c r="Q3" s="11">
        <v>0</v>
      </c>
      <c r="R3" s="11">
        <v>1</v>
      </c>
      <c r="S3" s="11">
        <v>2</v>
      </c>
      <c r="T3" s="11">
        <v>4</v>
      </c>
      <c r="U3" s="11">
        <v>8</v>
      </c>
      <c r="V3" s="11">
        <v>10</v>
      </c>
      <c r="W3" s="14">
        <v>12</v>
      </c>
      <c r="X3" s="14">
        <v>16</v>
      </c>
      <c r="Y3" s="14">
        <v>20</v>
      </c>
      <c r="Z3" s="14">
        <v>24</v>
      </c>
      <c r="AA3" s="11"/>
      <c r="AB3" s="11"/>
    </row>
    <row r="4" spans="1:28" x14ac:dyDescent="0.35">
      <c r="A4" s="2" t="s">
        <v>2</v>
      </c>
      <c r="B4" s="3">
        <v>0.34100000000000003</v>
      </c>
      <c r="C4" s="3">
        <v>0.34100000000000003</v>
      </c>
      <c r="D4" s="4">
        <v>0.36099999999999999</v>
      </c>
      <c r="E4" s="3">
        <v>0.35299999999999998</v>
      </c>
      <c r="F4" s="3">
        <v>0.34200000000000003</v>
      </c>
      <c r="G4" s="3">
        <v>0.34100000000000003</v>
      </c>
      <c r="H4" s="3">
        <v>0.34399999999999997</v>
      </c>
      <c r="I4" s="3">
        <v>0.34399999999999997</v>
      </c>
      <c r="J4" s="3">
        <v>0.33900000000000002</v>
      </c>
      <c r="K4" s="3">
        <v>0.34100000000000003</v>
      </c>
      <c r="L4" s="3">
        <v>0.34200000000000003</v>
      </c>
      <c r="M4" s="3">
        <v>0.34</v>
      </c>
      <c r="N4" s="6">
        <v>540</v>
      </c>
      <c r="P4" s="2" t="s">
        <v>2</v>
      </c>
      <c r="Q4" s="11" t="s">
        <v>44</v>
      </c>
      <c r="R4" s="11" t="s">
        <v>44</v>
      </c>
      <c r="S4" s="11" t="s">
        <v>48</v>
      </c>
      <c r="T4" s="11" t="s">
        <v>48</v>
      </c>
      <c r="U4" s="11" t="s">
        <v>52</v>
      </c>
      <c r="V4" s="11" t="s">
        <v>52</v>
      </c>
      <c r="W4" s="12" t="s">
        <v>56</v>
      </c>
      <c r="X4" s="12" t="s">
        <v>56</v>
      </c>
      <c r="Y4" s="15" t="s">
        <v>60</v>
      </c>
      <c r="Z4" s="15" t="s">
        <v>60</v>
      </c>
      <c r="AA4" s="11" t="s">
        <v>64</v>
      </c>
      <c r="AB4" s="11" t="s">
        <v>64</v>
      </c>
    </row>
    <row r="5" spans="1:28" x14ac:dyDescent="0.35">
      <c r="A5" s="2" t="s">
        <v>3</v>
      </c>
      <c r="B5" s="3">
        <v>0.33900000000000002</v>
      </c>
      <c r="C5" s="3">
        <v>0.34300000000000003</v>
      </c>
      <c r="D5" s="3">
        <v>0.33800000000000002</v>
      </c>
      <c r="E5" s="3">
        <v>0.33800000000000002</v>
      </c>
      <c r="F5" s="3">
        <v>0.34799999999999998</v>
      </c>
      <c r="G5" s="3">
        <v>0.34300000000000003</v>
      </c>
      <c r="H5" s="3">
        <v>0.34100000000000003</v>
      </c>
      <c r="I5" s="3">
        <v>0.34300000000000003</v>
      </c>
      <c r="J5" s="3">
        <v>0.34499999999999997</v>
      </c>
      <c r="K5" s="3">
        <v>0.34100000000000003</v>
      </c>
      <c r="L5" s="3">
        <v>0.34799999999999998</v>
      </c>
      <c r="M5" s="3">
        <v>0.34399999999999997</v>
      </c>
      <c r="N5" s="6">
        <v>540</v>
      </c>
      <c r="P5" s="2" t="s">
        <v>3</v>
      </c>
      <c r="Q5" s="11" t="s">
        <v>45</v>
      </c>
      <c r="R5" s="11" t="s">
        <v>45</v>
      </c>
      <c r="S5" s="11" t="s">
        <v>49</v>
      </c>
      <c r="T5" s="11" t="s">
        <v>49</v>
      </c>
      <c r="U5" s="11" t="s">
        <v>53</v>
      </c>
      <c r="V5" s="11" t="s">
        <v>53</v>
      </c>
      <c r="W5" s="12" t="s">
        <v>57</v>
      </c>
      <c r="X5" s="12" t="s">
        <v>57</v>
      </c>
      <c r="Y5" s="15" t="s">
        <v>61</v>
      </c>
      <c r="Z5" s="15" t="s">
        <v>61</v>
      </c>
      <c r="AA5" s="11" t="s">
        <v>65</v>
      </c>
      <c r="AB5" s="11" t="s">
        <v>65</v>
      </c>
    </row>
    <row r="6" spans="1:28" x14ac:dyDescent="0.35">
      <c r="A6" s="2" t="s">
        <v>4</v>
      </c>
      <c r="B6" s="3">
        <v>0.34300000000000003</v>
      </c>
      <c r="C6" s="3">
        <v>0.34200000000000003</v>
      </c>
      <c r="D6" s="3">
        <v>0.34399999999999997</v>
      </c>
      <c r="E6" s="3">
        <v>0.35099999999999998</v>
      </c>
      <c r="F6" s="3">
        <v>0.34200000000000003</v>
      </c>
      <c r="G6" s="3">
        <v>0.34</v>
      </c>
      <c r="H6" s="3">
        <v>0.34899999999999998</v>
      </c>
      <c r="I6" s="3">
        <v>0.35</v>
      </c>
      <c r="J6" s="3">
        <v>0.34899999999999998</v>
      </c>
      <c r="K6" s="3">
        <v>0.33800000000000002</v>
      </c>
      <c r="L6" s="3">
        <v>0.34899999999999998</v>
      </c>
      <c r="M6" s="3">
        <v>0.34399999999999997</v>
      </c>
      <c r="N6" s="6">
        <v>540</v>
      </c>
      <c r="P6" s="2" t="s">
        <v>4</v>
      </c>
      <c r="Q6" s="11" t="s">
        <v>46</v>
      </c>
      <c r="R6" s="11" t="s">
        <v>46</v>
      </c>
      <c r="S6" s="11" t="s">
        <v>50</v>
      </c>
      <c r="T6" s="11" t="s">
        <v>50</v>
      </c>
      <c r="U6" s="11" t="s">
        <v>54</v>
      </c>
      <c r="V6" s="11" t="s">
        <v>54</v>
      </c>
      <c r="W6" s="12" t="s">
        <v>58</v>
      </c>
      <c r="X6" s="12" t="s">
        <v>58</v>
      </c>
      <c r="Y6" s="15" t="s">
        <v>62</v>
      </c>
      <c r="Z6" s="15" t="s">
        <v>62</v>
      </c>
      <c r="AA6" s="11" t="s">
        <v>66</v>
      </c>
      <c r="AB6" s="11" t="s">
        <v>66</v>
      </c>
    </row>
    <row r="7" spans="1:28" x14ac:dyDescent="0.35">
      <c r="A7" s="2" t="s">
        <v>5</v>
      </c>
      <c r="B7" s="3">
        <v>0.34499999999999997</v>
      </c>
      <c r="C7" s="3">
        <v>0.34699999999999998</v>
      </c>
      <c r="D7" s="3">
        <v>0.34</v>
      </c>
      <c r="E7" s="3">
        <v>0.34200000000000003</v>
      </c>
      <c r="F7" s="3">
        <v>0.34300000000000003</v>
      </c>
      <c r="G7" s="3">
        <v>0.34499999999999997</v>
      </c>
      <c r="H7" s="3">
        <v>0.34399999999999997</v>
      </c>
      <c r="I7" s="3">
        <v>0.34399999999999997</v>
      </c>
      <c r="J7" s="3">
        <v>0.34599999999999997</v>
      </c>
      <c r="K7" s="3">
        <v>0.34599999999999997</v>
      </c>
      <c r="L7" s="3">
        <v>0.34799999999999998</v>
      </c>
      <c r="M7" s="3">
        <v>0.34399999999999997</v>
      </c>
      <c r="N7" s="6">
        <v>540</v>
      </c>
      <c r="P7" s="2" t="s">
        <v>5</v>
      </c>
      <c r="Q7" s="11" t="s">
        <v>47</v>
      </c>
      <c r="R7" s="11" t="s">
        <v>47</v>
      </c>
      <c r="S7" s="11" t="s">
        <v>51</v>
      </c>
      <c r="T7" s="11" t="s">
        <v>51</v>
      </c>
      <c r="U7" s="11" t="s">
        <v>55</v>
      </c>
      <c r="V7" s="11" t="s">
        <v>55</v>
      </c>
      <c r="W7" s="12" t="s">
        <v>59</v>
      </c>
      <c r="X7" s="12" t="s">
        <v>59</v>
      </c>
      <c r="Y7" s="15" t="s">
        <v>63</v>
      </c>
      <c r="Z7" s="15" t="s">
        <v>63</v>
      </c>
      <c r="AA7" s="11" t="s">
        <v>67</v>
      </c>
      <c r="AB7" s="11" t="s">
        <v>67</v>
      </c>
    </row>
    <row r="8" spans="1:28" x14ac:dyDescent="0.35">
      <c r="A8" s="2" t="s">
        <v>6</v>
      </c>
      <c r="B8" s="3">
        <v>0.33900000000000002</v>
      </c>
      <c r="C8" s="3">
        <v>0.34100000000000003</v>
      </c>
      <c r="D8" s="3">
        <v>0.34</v>
      </c>
      <c r="E8" s="3">
        <v>0.34499999999999997</v>
      </c>
      <c r="F8" s="3">
        <v>0.34100000000000003</v>
      </c>
      <c r="G8" s="4">
        <v>0.378</v>
      </c>
      <c r="H8" s="3">
        <v>0.34</v>
      </c>
      <c r="I8" s="3">
        <v>0.34799999999999998</v>
      </c>
      <c r="J8" s="3">
        <v>0.34100000000000003</v>
      </c>
      <c r="K8" s="3">
        <v>0.34200000000000003</v>
      </c>
      <c r="L8" s="3">
        <v>0.34300000000000003</v>
      </c>
      <c r="M8" s="3">
        <v>0.34399999999999997</v>
      </c>
      <c r="N8" s="6">
        <v>540</v>
      </c>
      <c r="P8" s="2" t="s">
        <v>6</v>
      </c>
      <c r="Q8" s="11" t="s">
        <v>68</v>
      </c>
      <c r="R8" s="11" t="s">
        <v>69</v>
      </c>
      <c r="S8" s="11" t="s">
        <v>70</v>
      </c>
      <c r="T8" s="11" t="s">
        <v>71</v>
      </c>
      <c r="U8" s="11" t="s">
        <v>72</v>
      </c>
      <c r="V8" s="11" t="s">
        <v>73</v>
      </c>
      <c r="W8" s="11" t="s">
        <v>74</v>
      </c>
      <c r="X8" s="13" t="s">
        <v>75</v>
      </c>
      <c r="Y8" s="11" t="s">
        <v>76</v>
      </c>
      <c r="Z8" s="11" t="s">
        <v>77</v>
      </c>
      <c r="AA8" s="11" t="s">
        <v>78</v>
      </c>
      <c r="AB8" s="11" t="s">
        <v>79</v>
      </c>
    </row>
    <row r="9" spans="1:28" x14ac:dyDescent="0.35">
      <c r="A9" s="2" t="s">
        <v>7</v>
      </c>
      <c r="B9" s="3">
        <v>0.33900000000000002</v>
      </c>
      <c r="C9" s="3">
        <v>0.33700000000000002</v>
      </c>
      <c r="D9" s="3">
        <v>0.34200000000000003</v>
      </c>
      <c r="E9" s="3">
        <v>0.34399999999999997</v>
      </c>
      <c r="F9" s="3">
        <v>0.34200000000000003</v>
      </c>
      <c r="G9" s="3">
        <v>0.32900000000000001</v>
      </c>
      <c r="H9" s="3">
        <v>0.34200000000000003</v>
      </c>
      <c r="I9" s="3">
        <v>0.34</v>
      </c>
      <c r="J9" s="3">
        <v>0.34200000000000003</v>
      </c>
      <c r="K9" s="3">
        <v>0.34100000000000003</v>
      </c>
      <c r="L9" s="3">
        <v>0.34499999999999997</v>
      </c>
      <c r="M9" s="3">
        <v>0.34499999999999997</v>
      </c>
      <c r="N9" s="6">
        <v>540</v>
      </c>
      <c r="P9" s="2" t="s">
        <v>7</v>
      </c>
      <c r="Q9" s="11" t="s">
        <v>68</v>
      </c>
      <c r="R9" s="11" t="s">
        <v>69</v>
      </c>
      <c r="S9" s="11" t="s">
        <v>70</v>
      </c>
      <c r="T9" s="11" t="s">
        <v>71</v>
      </c>
      <c r="U9" s="11" t="s">
        <v>72</v>
      </c>
      <c r="V9" s="11" t="s">
        <v>73</v>
      </c>
      <c r="W9" s="11" t="s">
        <v>74</v>
      </c>
      <c r="X9" s="13" t="s">
        <v>75</v>
      </c>
      <c r="Y9" s="11" t="s">
        <v>76</v>
      </c>
      <c r="Z9" s="11" t="s">
        <v>77</v>
      </c>
      <c r="AA9" s="11" t="s">
        <v>78</v>
      </c>
      <c r="AB9" s="11" t="s">
        <v>79</v>
      </c>
    </row>
    <row r="11" spans="1:28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28" x14ac:dyDescent="0.35">
      <c r="A12" s="2" t="s">
        <v>0</v>
      </c>
      <c r="B12" s="4">
        <v>0.93300000000000005</v>
      </c>
      <c r="C12" s="4">
        <v>0.93899999999999995</v>
      </c>
      <c r="D12" s="4">
        <v>0.94599999999999995</v>
      </c>
      <c r="E12" s="4">
        <v>0.92100000000000004</v>
      </c>
      <c r="F12" s="4">
        <v>0.92300000000000004</v>
      </c>
      <c r="G12" s="4">
        <v>0.91</v>
      </c>
      <c r="H12" s="4">
        <v>0.90500000000000003</v>
      </c>
      <c r="I12" s="3">
        <v>0.88300000000000001</v>
      </c>
      <c r="J12" s="3">
        <v>0.85199999999999998</v>
      </c>
      <c r="K12" s="3">
        <v>0.87</v>
      </c>
      <c r="L12" s="5">
        <v>4.7E-2</v>
      </c>
      <c r="M12" s="5">
        <v>4.7E-2</v>
      </c>
      <c r="N12" s="6">
        <v>595</v>
      </c>
    </row>
    <row r="13" spans="1:28" x14ac:dyDescent="0.35">
      <c r="A13" s="2" t="s">
        <v>1</v>
      </c>
      <c r="B13" s="4">
        <v>0.94499999999999995</v>
      </c>
      <c r="C13" s="4">
        <v>0.94</v>
      </c>
      <c r="D13" s="3">
        <v>0.82199999999999995</v>
      </c>
      <c r="E13" s="4">
        <v>0.93400000000000005</v>
      </c>
      <c r="F13" s="4">
        <v>0.91400000000000003</v>
      </c>
      <c r="G13" s="7">
        <v>0.66300000000000003</v>
      </c>
      <c r="H13" s="4">
        <v>0.94499999999999995</v>
      </c>
      <c r="I13" s="3">
        <v>0.88600000000000001</v>
      </c>
      <c r="J13" s="3">
        <v>0.85699999999999998</v>
      </c>
      <c r="K13" s="9">
        <v>1.123</v>
      </c>
      <c r="L13" s="5">
        <v>4.7E-2</v>
      </c>
      <c r="M13" s="5">
        <v>4.7E-2</v>
      </c>
      <c r="N13" s="6">
        <v>595</v>
      </c>
    </row>
    <row r="14" spans="1:28" x14ac:dyDescent="0.35">
      <c r="A14" s="2" t="s">
        <v>2</v>
      </c>
      <c r="B14" s="3">
        <v>0.86</v>
      </c>
      <c r="C14" s="3">
        <v>0.86199999999999999</v>
      </c>
      <c r="D14" s="4">
        <v>0.96799999999999997</v>
      </c>
      <c r="E14" s="3">
        <v>0.88200000000000001</v>
      </c>
      <c r="F14" s="3">
        <v>0.88200000000000001</v>
      </c>
      <c r="G14" s="3">
        <v>0.876</v>
      </c>
      <c r="H14" s="3">
        <v>0.86899999999999999</v>
      </c>
      <c r="I14" s="3">
        <v>0.872</v>
      </c>
      <c r="J14" s="3">
        <v>0.85099999999999998</v>
      </c>
      <c r="K14" s="3">
        <v>0.85699999999999998</v>
      </c>
      <c r="L14" s="3">
        <v>0.85199999999999998</v>
      </c>
      <c r="M14" s="3">
        <v>0.85299999999999998</v>
      </c>
      <c r="N14" s="6">
        <v>595</v>
      </c>
    </row>
    <row r="15" spans="1:28" x14ac:dyDescent="0.35">
      <c r="A15" s="2" t="s">
        <v>3</v>
      </c>
      <c r="B15" s="3">
        <v>0.86099999999999999</v>
      </c>
      <c r="C15" s="3">
        <v>0.875</v>
      </c>
      <c r="D15" s="3">
        <v>0.85099999999999998</v>
      </c>
      <c r="E15" s="3">
        <v>0.84899999999999998</v>
      </c>
      <c r="F15" s="3">
        <v>0.86899999999999999</v>
      </c>
      <c r="G15" s="3">
        <v>0.85199999999999998</v>
      </c>
      <c r="H15" s="3">
        <v>0.878</v>
      </c>
      <c r="I15" s="3">
        <v>0.85799999999999998</v>
      </c>
      <c r="J15" s="3">
        <v>0.85899999999999999</v>
      </c>
      <c r="K15" s="3">
        <v>0.85099999999999998</v>
      </c>
      <c r="L15" s="3">
        <v>0.86599999999999999</v>
      </c>
      <c r="M15" s="3">
        <v>0.86299999999999999</v>
      </c>
      <c r="N15" s="6">
        <v>595</v>
      </c>
    </row>
    <row r="16" spans="1:28" x14ac:dyDescent="0.35">
      <c r="A16" s="2" t="s">
        <v>4</v>
      </c>
      <c r="B16" s="3">
        <v>0.85699999999999998</v>
      </c>
      <c r="C16" s="3">
        <v>0.85599999999999998</v>
      </c>
      <c r="D16" s="3">
        <v>0.86</v>
      </c>
      <c r="E16" s="3">
        <v>0.873</v>
      </c>
      <c r="F16" s="3">
        <v>0.86399999999999999</v>
      </c>
      <c r="G16" s="3">
        <v>0.85399999999999998</v>
      </c>
      <c r="H16" s="3">
        <v>0.85299999999999998</v>
      </c>
      <c r="I16" s="3">
        <v>0.86099999999999999</v>
      </c>
      <c r="J16" s="3">
        <v>0.88</v>
      </c>
      <c r="K16" s="3">
        <v>0.85099999999999998</v>
      </c>
      <c r="L16" s="3">
        <v>0.874</v>
      </c>
      <c r="M16" s="3">
        <v>0.86099999999999999</v>
      </c>
      <c r="N16" s="6">
        <v>595</v>
      </c>
    </row>
    <row r="17" spans="1:18" x14ac:dyDescent="0.35">
      <c r="A17" s="2" t="s">
        <v>5</v>
      </c>
      <c r="B17" s="3">
        <v>0.85099999999999998</v>
      </c>
      <c r="C17" s="3">
        <v>0.85499999999999998</v>
      </c>
      <c r="D17" s="3">
        <v>0.86699999999999999</v>
      </c>
      <c r="E17" s="3">
        <v>0.86599999999999999</v>
      </c>
      <c r="F17" s="3">
        <v>0.877</v>
      </c>
      <c r="G17" s="3">
        <v>0.879</v>
      </c>
      <c r="H17" s="3">
        <v>0.873</v>
      </c>
      <c r="I17" s="3">
        <v>0.873</v>
      </c>
      <c r="J17" s="3">
        <v>0.85899999999999999</v>
      </c>
      <c r="K17" s="3">
        <v>0.85599999999999998</v>
      </c>
      <c r="L17" s="3">
        <v>0.86</v>
      </c>
      <c r="M17" s="3">
        <v>0.85299999999999998</v>
      </c>
      <c r="N17" s="6">
        <v>595</v>
      </c>
    </row>
    <row r="18" spans="1:18" x14ac:dyDescent="0.35">
      <c r="A18" s="2" t="s">
        <v>6</v>
      </c>
      <c r="B18" s="3">
        <v>0.86899999999999999</v>
      </c>
      <c r="C18" s="3">
        <v>0.86699999999999999</v>
      </c>
      <c r="D18" s="3">
        <v>0.84699999999999998</v>
      </c>
      <c r="E18" s="3">
        <v>0.85799999999999998</v>
      </c>
      <c r="F18" s="3">
        <v>0.86599999999999999</v>
      </c>
      <c r="G18" s="4">
        <v>0.90400000000000003</v>
      </c>
      <c r="H18" s="3">
        <v>0.86699999999999999</v>
      </c>
      <c r="I18" s="3">
        <v>0.877</v>
      </c>
      <c r="J18" s="3">
        <v>0.872</v>
      </c>
      <c r="K18" s="3">
        <v>0.85799999999999998</v>
      </c>
      <c r="L18" s="3">
        <v>0.84899999999999998</v>
      </c>
      <c r="M18" s="3">
        <v>0.85199999999999998</v>
      </c>
      <c r="N18" s="6">
        <v>595</v>
      </c>
    </row>
    <row r="19" spans="1:18" x14ac:dyDescent="0.35">
      <c r="A19" s="2" t="s">
        <v>7</v>
      </c>
      <c r="B19" s="3">
        <v>0.88</v>
      </c>
      <c r="C19" s="3">
        <v>0.86499999999999999</v>
      </c>
      <c r="D19" s="3">
        <v>0.85099999999999998</v>
      </c>
      <c r="E19" s="3">
        <v>0.86</v>
      </c>
      <c r="F19" s="3">
        <v>0.86799999999999999</v>
      </c>
      <c r="G19" s="3">
        <v>0.84299999999999997</v>
      </c>
      <c r="H19" s="3">
        <v>0.873</v>
      </c>
      <c r="I19" s="3">
        <v>0.86499999999999999</v>
      </c>
      <c r="J19" s="3">
        <v>0.875</v>
      </c>
      <c r="K19" s="3">
        <v>0.86199999999999999</v>
      </c>
      <c r="L19" s="3">
        <v>0.86199999999999999</v>
      </c>
      <c r="M19" s="3">
        <v>0.86</v>
      </c>
      <c r="N19" s="6">
        <v>595</v>
      </c>
    </row>
    <row r="21" spans="1:18" x14ac:dyDescent="0.35">
      <c r="A21" s="1" t="s">
        <v>80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8" x14ac:dyDescent="0.35">
      <c r="A22" s="2" t="s">
        <v>0</v>
      </c>
      <c r="B22" s="11" cm="1">
        <f t="array" ref="B22:M29">B2:M9-B12:M19</f>
        <v>-0.60400000000000009</v>
      </c>
      <c r="C22" s="11">
        <v>-0.60499999999999998</v>
      </c>
      <c r="D22" s="11">
        <v>-0.60899999999999999</v>
      </c>
      <c r="E22" s="11">
        <v>-0.58800000000000008</v>
      </c>
      <c r="F22" s="11">
        <v>-0.57800000000000007</v>
      </c>
      <c r="G22" s="11">
        <v>-0.56500000000000006</v>
      </c>
      <c r="H22" s="11">
        <v>-0.56000000000000005</v>
      </c>
      <c r="I22" s="11">
        <v>-0.53600000000000003</v>
      </c>
      <c r="J22" s="11">
        <v>-0.496</v>
      </c>
      <c r="K22" s="11">
        <v>-0.51800000000000002</v>
      </c>
      <c r="L22" s="11">
        <v>1.0000000000000009E-3</v>
      </c>
      <c r="M22" s="11">
        <v>0</v>
      </c>
    </row>
    <row r="23" spans="1:18" x14ac:dyDescent="0.35">
      <c r="A23" s="2" t="s">
        <v>1</v>
      </c>
      <c r="B23" s="11">
        <v>-0.61099999999999999</v>
      </c>
      <c r="C23" s="11">
        <v>-0.60499999999999998</v>
      </c>
      <c r="D23" s="11">
        <v>-0.52600000000000002</v>
      </c>
      <c r="E23" s="11">
        <v>-0.59499999999999997</v>
      </c>
      <c r="F23" s="11">
        <v>-0.57200000000000006</v>
      </c>
      <c r="G23" s="11">
        <v>-0.40600000000000003</v>
      </c>
      <c r="H23" s="14">
        <v>-0.58599999999999997</v>
      </c>
      <c r="I23" s="14">
        <v>-0.53700000000000003</v>
      </c>
      <c r="J23" s="14">
        <v>-0.499</v>
      </c>
      <c r="K23" s="14">
        <v>-0.68300000000000005</v>
      </c>
      <c r="L23" s="11">
        <v>1.0000000000000009E-3</v>
      </c>
      <c r="M23" s="11">
        <v>1.0000000000000009E-3</v>
      </c>
    </row>
    <row r="24" spans="1:18" x14ac:dyDescent="0.35">
      <c r="A24" s="2" t="s">
        <v>2</v>
      </c>
      <c r="B24" s="11">
        <v>-0.51899999999999991</v>
      </c>
      <c r="C24" s="11">
        <v>-0.52099999999999991</v>
      </c>
      <c r="D24" s="11">
        <v>-0.60699999999999998</v>
      </c>
      <c r="E24" s="11">
        <v>-0.52900000000000003</v>
      </c>
      <c r="F24" s="11">
        <v>-0.54</v>
      </c>
      <c r="G24" s="11">
        <v>-0.53499999999999992</v>
      </c>
      <c r="H24" s="12">
        <v>-0.52500000000000002</v>
      </c>
      <c r="I24" s="12">
        <v>-0.52800000000000002</v>
      </c>
      <c r="J24" s="15">
        <v>-0.51200000000000001</v>
      </c>
      <c r="K24" s="15">
        <v>-0.51600000000000001</v>
      </c>
      <c r="L24" s="11">
        <v>-0.51</v>
      </c>
      <c r="M24" s="11">
        <v>-0.5129999999999999</v>
      </c>
    </row>
    <row r="25" spans="1:18" x14ac:dyDescent="0.35">
      <c r="A25" s="2" t="s">
        <v>3</v>
      </c>
      <c r="B25" s="11">
        <v>-0.52200000000000002</v>
      </c>
      <c r="C25" s="11">
        <v>-0.53200000000000003</v>
      </c>
      <c r="D25" s="11">
        <v>-0.5129999999999999</v>
      </c>
      <c r="E25" s="11">
        <v>-0.5109999999999999</v>
      </c>
      <c r="F25" s="11">
        <v>-0.52100000000000002</v>
      </c>
      <c r="G25" s="11">
        <v>-0.5089999999999999</v>
      </c>
      <c r="H25" s="12">
        <v>-0.53699999999999992</v>
      </c>
      <c r="I25" s="12">
        <v>-0.5149999999999999</v>
      </c>
      <c r="J25" s="15">
        <v>-0.51400000000000001</v>
      </c>
      <c r="K25" s="15">
        <v>-0.51</v>
      </c>
      <c r="L25" s="11">
        <v>-0.51800000000000002</v>
      </c>
      <c r="M25" s="11">
        <v>-0.51900000000000002</v>
      </c>
    </row>
    <row r="26" spans="1:18" x14ac:dyDescent="0.35">
      <c r="A26" s="2" t="s">
        <v>4</v>
      </c>
      <c r="B26" s="11">
        <v>-0.51400000000000001</v>
      </c>
      <c r="C26" s="11">
        <v>-0.51400000000000001</v>
      </c>
      <c r="D26" s="11">
        <v>-0.51600000000000001</v>
      </c>
      <c r="E26" s="11">
        <v>-0.52200000000000002</v>
      </c>
      <c r="F26" s="11">
        <v>-0.52200000000000002</v>
      </c>
      <c r="G26" s="11">
        <v>-0.51400000000000001</v>
      </c>
      <c r="H26" s="12">
        <v>-0.504</v>
      </c>
      <c r="I26" s="12">
        <v>-0.51100000000000001</v>
      </c>
      <c r="J26" s="15">
        <v>-0.53100000000000003</v>
      </c>
      <c r="K26" s="15">
        <v>-0.5129999999999999</v>
      </c>
      <c r="L26" s="11">
        <v>-0.52500000000000002</v>
      </c>
      <c r="M26" s="11">
        <v>-0.51700000000000002</v>
      </c>
      <c r="Q26" t="s">
        <v>87</v>
      </c>
      <c r="R26" t="s">
        <v>88</v>
      </c>
    </row>
    <row r="27" spans="1:18" x14ac:dyDescent="0.35">
      <c r="A27" s="2" t="s">
        <v>5</v>
      </c>
      <c r="B27" s="11">
        <v>-0.50600000000000001</v>
      </c>
      <c r="C27" s="11">
        <v>-0.50800000000000001</v>
      </c>
      <c r="D27" s="11">
        <v>-0.52699999999999991</v>
      </c>
      <c r="E27" s="11">
        <v>-0.52400000000000002</v>
      </c>
      <c r="F27" s="11">
        <v>-0.53400000000000003</v>
      </c>
      <c r="G27" s="11">
        <v>-0.53400000000000003</v>
      </c>
      <c r="H27" s="12">
        <v>-0.52900000000000003</v>
      </c>
      <c r="I27" s="12">
        <v>-0.52900000000000003</v>
      </c>
      <c r="J27" s="15">
        <v>-0.51300000000000001</v>
      </c>
      <c r="K27" s="15">
        <v>-0.51</v>
      </c>
      <c r="L27" s="11">
        <v>-0.51200000000000001</v>
      </c>
      <c r="M27" s="11">
        <v>-0.50900000000000001</v>
      </c>
      <c r="P27" s="11" t="s">
        <v>44</v>
      </c>
      <c r="Q27">
        <f>AVERAGE(B41:C41)</f>
        <v>19.905475000000031</v>
      </c>
      <c r="R27" cm="1">
        <f t="array" ref="R27:R62">Q27:Q62*0.02*1000</f>
        <v>398.10950000000059</v>
      </c>
    </row>
    <row r="28" spans="1:18" x14ac:dyDescent="0.35">
      <c r="A28" s="2" t="s">
        <v>6</v>
      </c>
      <c r="B28" s="11">
        <v>-0.53</v>
      </c>
      <c r="C28" s="11">
        <v>-0.52600000000000002</v>
      </c>
      <c r="D28" s="11">
        <v>-0.5069999999999999</v>
      </c>
      <c r="E28" s="11">
        <v>-0.51300000000000001</v>
      </c>
      <c r="F28" s="11">
        <v>-0.52499999999999991</v>
      </c>
      <c r="G28" s="11">
        <v>-0.52600000000000002</v>
      </c>
      <c r="H28" s="11">
        <v>-0.52699999999999991</v>
      </c>
      <c r="I28" s="13">
        <v>-0.52900000000000003</v>
      </c>
      <c r="J28" s="11">
        <v>-0.53099999999999992</v>
      </c>
      <c r="K28" s="11">
        <v>-0.51600000000000001</v>
      </c>
      <c r="L28" s="11">
        <v>-0.50600000000000001</v>
      </c>
      <c r="M28" s="11">
        <v>-0.50800000000000001</v>
      </c>
      <c r="P28" s="11" t="s">
        <v>45</v>
      </c>
      <c r="Q28">
        <f t="shared" ref="Q28:Q30" si="0">AVERAGE(B42:C42)</f>
        <v>18.401525000000007</v>
      </c>
      <c r="R28">
        <v>368.03050000000013</v>
      </c>
    </row>
    <row r="29" spans="1:18" x14ac:dyDescent="0.35">
      <c r="A29" s="2" t="s">
        <v>7</v>
      </c>
      <c r="B29" s="11">
        <v>-0.54099999999999993</v>
      </c>
      <c r="C29" s="11">
        <v>-0.52800000000000002</v>
      </c>
      <c r="D29" s="11">
        <v>-0.5089999999999999</v>
      </c>
      <c r="E29" s="11">
        <v>-0.51600000000000001</v>
      </c>
      <c r="F29" s="11">
        <v>-0.52600000000000002</v>
      </c>
      <c r="G29" s="11">
        <v>-0.51400000000000001</v>
      </c>
      <c r="H29" s="11">
        <v>-0.53099999999999992</v>
      </c>
      <c r="I29" s="13">
        <v>-0.52499999999999991</v>
      </c>
      <c r="J29" s="11">
        <v>-0.53299999999999992</v>
      </c>
      <c r="K29" s="11">
        <v>-0.52099999999999991</v>
      </c>
      <c r="L29" s="11">
        <v>-0.51700000000000002</v>
      </c>
      <c r="M29" s="11">
        <v>-0.51500000000000001</v>
      </c>
      <c r="P29" s="11" t="s">
        <v>46</v>
      </c>
      <c r="Q29">
        <f t="shared" si="0"/>
        <v>21.194575000000007</v>
      </c>
      <c r="R29">
        <v>423.89150000000012</v>
      </c>
    </row>
    <row r="30" spans="1:18" x14ac:dyDescent="0.35">
      <c r="P30" s="12" t="s">
        <v>47</v>
      </c>
      <c r="Q30">
        <f t="shared" si="0"/>
        <v>22.698525000000011</v>
      </c>
      <c r="R30">
        <v>453.97050000000024</v>
      </c>
    </row>
    <row r="31" spans="1:18" x14ac:dyDescent="0.35">
      <c r="P31" s="12" t="s">
        <v>48</v>
      </c>
      <c r="Q31">
        <f>AVERAGE(D41:E41)</f>
        <v>9.5926750000000069</v>
      </c>
      <c r="R31">
        <v>191.85350000000014</v>
      </c>
    </row>
    <row r="32" spans="1:18" ht="25" x14ac:dyDescent="0.35">
      <c r="A32" s="16" t="s">
        <v>81</v>
      </c>
      <c r="B32">
        <f>AVERAGE(B22:B23)</f>
        <v>-0.60750000000000004</v>
      </c>
      <c r="C32">
        <f t="shared" ref="C32:K32" si="1">AVERAGE(C22:C23)</f>
        <v>-0.60499999999999998</v>
      </c>
      <c r="D32">
        <f t="shared" si="1"/>
        <v>-0.5675</v>
      </c>
      <c r="E32">
        <f t="shared" si="1"/>
        <v>-0.59150000000000003</v>
      </c>
      <c r="F32">
        <f t="shared" si="1"/>
        <v>-0.57500000000000007</v>
      </c>
      <c r="G32">
        <f t="shared" si="1"/>
        <v>-0.48550000000000004</v>
      </c>
      <c r="H32">
        <f t="shared" si="1"/>
        <v>-0.57299999999999995</v>
      </c>
      <c r="I32">
        <f t="shared" si="1"/>
        <v>-0.53649999999999998</v>
      </c>
      <c r="J32">
        <f t="shared" si="1"/>
        <v>-0.4975</v>
      </c>
      <c r="K32">
        <f t="shared" si="1"/>
        <v>-0.60050000000000003</v>
      </c>
      <c r="P32" s="12" t="s">
        <v>49</v>
      </c>
      <c r="Q32">
        <f t="shared" ref="Q32:Q34" si="2">AVERAGE(D42:E42)</f>
        <v>21.624275000000033</v>
      </c>
      <c r="R32">
        <v>432.48550000000068</v>
      </c>
    </row>
    <row r="33" spans="1:18" ht="25" x14ac:dyDescent="0.35">
      <c r="A33" s="16" t="s">
        <v>82</v>
      </c>
      <c r="B33" cm="1">
        <f t="array" ref="B33:K33">B32:K32-B32</f>
        <v>0</v>
      </c>
      <c r="C33">
        <v>2.5000000000000577E-3</v>
      </c>
      <c r="D33">
        <v>4.0000000000000036E-2</v>
      </c>
      <c r="E33">
        <v>1.6000000000000014E-2</v>
      </c>
      <c r="F33">
        <v>3.2499999999999973E-2</v>
      </c>
      <c r="G33">
        <v>0.122</v>
      </c>
      <c r="H33">
        <v>3.4500000000000086E-2</v>
      </c>
      <c r="I33">
        <v>7.1000000000000063E-2</v>
      </c>
      <c r="J33">
        <v>0.11000000000000004</v>
      </c>
      <c r="K33">
        <v>7.0000000000000062E-3</v>
      </c>
      <c r="M33" t="s">
        <v>84</v>
      </c>
      <c r="N33">
        <v>214.85</v>
      </c>
      <c r="P33" s="12" t="s">
        <v>50</v>
      </c>
      <c r="Q33">
        <f t="shared" si="2"/>
        <v>20.120325000000008</v>
      </c>
      <c r="R33">
        <v>402.40650000000016</v>
      </c>
    </row>
    <row r="34" spans="1:18" ht="25" x14ac:dyDescent="0.35">
      <c r="A34" s="16" t="s">
        <v>83</v>
      </c>
      <c r="B34" s="11">
        <v>0</v>
      </c>
      <c r="C34" s="11">
        <v>1</v>
      </c>
      <c r="D34" s="11">
        <v>2</v>
      </c>
      <c r="E34" s="11">
        <v>4</v>
      </c>
      <c r="F34" s="11">
        <v>8</v>
      </c>
      <c r="G34" s="11">
        <v>10</v>
      </c>
      <c r="H34" s="11">
        <v>12</v>
      </c>
      <c r="I34" s="11">
        <v>16</v>
      </c>
      <c r="J34" s="11">
        <v>20</v>
      </c>
      <c r="K34" s="11">
        <v>24</v>
      </c>
      <c r="M34" t="s">
        <v>85</v>
      </c>
      <c r="N34" s="17">
        <v>1.1061000000000001</v>
      </c>
      <c r="P34" s="12" t="s">
        <v>51</v>
      </c>
      <c r="Q34">
        <f t="shared" si="2"/>
        <v>18.723800000000018</v>
      </c>
      <c r="R34">
        <v>374.47600000000034</v>
      </c>
    </row>
    <row r="35" spans="1:18" x14ac:dyDescent="0.35">
      <c r="B35">
        <v>0</v>
      </c>
      <c r="C35">
        <v>2.5000000000000577E-3</v>
      </c>
      <c r="E35">
        <v>1.6000000000000014E-2</v>
      </c>
      <c r="F35">
        <v>3.2499999999999973E-2</v>
      </c>
      <c r="H35">
        <v>3.4500000000000086E-2</v>
      </c>
      <c r="I35">
        <v>7.1000000000000063E-2</v>
      </c>
      <c r="K35">
        <v>0.11000000000000004</v>
      </c>
      <c r="M35" t="s">
        <v>86</v>
      </c>
      <c r="N35">
        <v>-0.60750000000000004</v>
      </c>
      <c r="P35" s="12" t="s">
        <v>52</v>
      </c>
      <c r="Q35">
        <f>AVERAGE(F41:G41)</f>
        <v>16.145600000000012</v>
      </c>
      <c r="R35">
        <v>322.91200000000026</v>
      </c>
    </row>
    <row r="36" spans="1:18" x14ac:dyDescent="0.35">
      <c r="P36" s="11" t="s">
        <v>53</v>
      </c>
      <c r="Q36">
        <f t="shared" ref="Q36:Q38" si="3">AVERAGE(F42:G42)</f>
        <v>20.979725000000016</v>
      </c>
      <c r="R36">
        <v>419.59450000000032</v>
      </c>
    </row>
    <row r="37" spans="1:18" x14ac:dyDescent="0.35">
      <c r="P37" s="11" t="s">
        <v>54</v>
      </c>
      <c r="Q37">
        <f t="shared" si="3"/>
        <v>20.335175000000007</v>
      </c>
      <c r="R37">
        <v>406.70350000000019</v>
      </c>
    </row>
    <row r="38" spans="1:18" x14ac:dyDescent="0.35">
      <c r="A38" s="1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P38" s="11" t="s">
        <v>55</v>
      </c>
      <c r="Q38">
        <f t="shared" si="3"/>
        <v>16.897575000000003</v>
      </c>
      <c r="R38">
        <v>337.95150000000007</v>
      </c>
    </row>
    <row r="39" spans="1:18" x14ac:dyDescent="0.35">
      <c r="A39" s="2" t="s">
        <v>0</v>
      </c>
      <c r="B39" s="11">
        <v>0</v>
      </c>
      <c r="C39" s="11">
        <v>1</v>
      </c>
      <c r="D39" s="11">
        <v>2</v>
      </c>
      <c r="E39" s="11">
        <v>4</v>
      </c>
      <c r="F39" s="11">
        <v>8</v>
      </c>
      <c r="G39" s="11">
        <v>10</v>
      </c>
      <c r="H39" s="11">
        <v>12</v>
      </c>
      <c r="I39" s="11">
        <v>16</v>
      </c>
      <c r="J39" s="11">
        <v>20</v>
      </c>
      <c r="K39" s="11">
        <v>24</v>
      </c>
      <c r="L39" s="11"/>
      <c r="M39" s="11"/>
      <c r="P39" s="12" t="s">
        <v>56</v>
      </c>
      <c r="Q39">
        <f>AVERAGE(H41:I41)</f>
        <v>18.508950000000006</v>
      </c>
      <c r="R39">
        <v>370.17900000000014</v>
      </c>
    </row>
    <row r="40" spans="1:18" x14ac:dyDescent="0.35">
      <c r="A40" s="2" t="s">
        <v>1</v>
      </c>
      <c r="B40" s="11">
        <v>0</v>
      </c>
      <c r="C40" s="11">
        <v>1</v>
      </c>
      <c r="D40" s="11">
        <v>2</v>
      </c>
      <c r="E40" s="11">
        <v>4</v>
      </c>
      <c r="F40" s="11">
        <v>8</v>
      </c>
      <c r="G40" s="11">
        <v>10</v>
      </c>
      <c r="H40" s="14">
        <v>12</v>
      </c>
      <c r="I40" s="14">
        <v>16</v>
      </c>
      <c r="J40" s="14">
        <v>20</v>
      </c>
      <c r="K40" s="14">
        <v>24</v>
      </c>
      <c r="L40" s="11"/>
      <c r="M40" s="11"/>
      <c r="P40" s="12" t="s">
        <v>57</v>
      </c>
      <c r="Q40">
        <f t="shared" ref="Q40:Q42" si="4">AVERAGE(H42:I42)</f>
        <v>18.616375000000026</v>
      </c>
      <c r="R40">
        <v>372.32750000000055</v>
      </c>
    </row>
    <row r="41" spans="1:18" x14ac:dyDescent="0.35">
      <c r="A41" s="2" t="s">
        <v>2</v>
      </c>
      <c r="B41" s="11">
        <f>$N$33*(B24-$N$35)+$N$34</f>
        <v>20.12032500000003</v>
      </c>
      <c r="C41" s="11">
        <f t="shared" ref="C41:M41" si="5">$N$33*(C24-$N$35)+$N$34</f>
        <v>19.690625000000029</v>
      </c>
      <c r="D41" s="11">
        <f t="shared" si="5"/>
        <v>1.2135250000000122</v>
      </c>
      <c r="E41" s="11">
        <f t="shared" si="5"/>
        <v>17.971825000000003</v>
      </c>
      <c r="F41" s="11">
        <f t="shared" si="5"/>
        <v>15.608475</v>
      </c>
      <c r="G41" s="11">
        <f t="shared" si="5"/>
        <v>16.682725000000026</v>
      </c>
      <c r="H41" s="11">
        <f t="shared" si="5"/>
        <v>18.831225000000003</v>
      </c>
      <c r="I41" s="11">
        <f t="shared" si="5"/>
        <v>18.186675000000005</v>
      </c>
      <c r="J41" s="11">
        <f t="shared" si="5"/>
        <v>21.624275000000008</v>
      </c>
      <c r="K41" s="11">
        <f t="shared" si="5"/>
        <v>20.764875000000007</v>
      </c>
      <c r="L41" s="11">
        <f t="shared" si="5"/>
        <v>22.053975000000008</v>
      </c>
      <c r="M41" s="11">
        <f t="shared" si="5"/>
        <v>21.409425000000031</v>
      </c>
      <c r="P41" s="12" t="s">
        <v>58</v>
      </c>
      <c r="Q41">
        <f t="shared" si="4"/>
        <v>22.591100000000008</v>
      </c>
      <c r="R41">
        <v>451.82200000000017</v>
      </c>
    </row>
    <row r="42" spans="1:18" x14ac:dyDescent="0.35">
      <c r="A42" s="2" t="s">
        <v>3</v>
      </c>
      <c r="B42" s="11">
        <f t="shared" ref="B42:M42" si="6">$N$33*(B25-$N$35)+$N$34</f>
        <v>19.475775000000006</v>
      </c>
      <c r="C42" s="11">
        <f t="shared" si="6"/>
        <v>17.327275000000004</v>
      </c>
      <c r="D42" s="11">
        <f t="shared" si="6"/>
        <v>21.409425000000031</v>
      </c>
      <c r="E42" s="11">
        <f t="shared" si="6"/>
        <v>21.839125000000031</v>
      </c>
      <c r="F42" s="11">
        <f>$N$33*(F25-$N$35)+$N$34</f>
        <v>19.690625000000004</v>
      </c>
      <c r="G42" s="11">
        <f t="shared" si="6"/>
        <v>22.268825000000032</v>
      </c>
      <c r="H42" s="11">
        <f t="shared" si="6"/>
        <v>16.253025000000026</v>
      </c>
      <c r="I42" s="11">
        <f t="shared" si="6"/>
        <v>20.97972500000003</v>
      </c>
      <c r="J42" s="11">
        <f t="shared" si="6"/>
        <v>21.194575000000007</v>
      </c>
      <c r="K42" s="11">
        <f t="shared" si="6"/>
        <v>22.053975000000008</v>
      </c>
      <c r="L42" s="11">
        <f t="shared" si="6"/>
        <v>20.335175000000007</v>
      </c>
      <c r="M42" s="11">
        <f t="shared" si="6"/>
        <v>20.120325000000005</v>
      </c>
      <c r="P42" s="12" t="s">
        <v>59</v>
      </c>
      <c r="Q42">
        <f t="shared" si="4"/>
        <v>17.971825000000003</v>
      </c>
      <c r="R42">
        <v>359.43650000000002</v>
      </c>
    </row>
    <row r="43" spans="1:18" x14ac:dyDescent="0.35">
      <c r="A43" s="2" t="s">
        <v>4</v>
      </c>
      <c r="B43" s="11">
        <f t="shared" ref="B43:M43" si="7">$N$33*(B26-$N$35)+$N$34</f>
        <v>21.194575000000007</v>
      </c>
      <c r="C43" s="11">
        <f t="shared" si="7"/>
        <v>21.194575000000007</v>
      </c>
      <c r="D43" s="11">
        <f t="shared" si="7"/>
        <v>20.764875000000007</v>
      </c>
      <c r="E43" s="11">
        <f t="shared" si="7"/>
        <v>19.475775000000006</v>
      </c>
      <c r="F43" s="11">
        <f t="shared" si="7"/>
        <v>19.475775000000006</v>
      </c>
      <c r="G43" s="11">
        <f t="shared" si="7"/>
        <v>21.194575000000007</v>
      </c>
      <c r="H43" s="11">
        <f t="shared" si="7"/>
        <v>23.34307500000001</v>
      </c>
      <c r="I43" s="11">
        <f t="shared" si="7"/>
        <v>21.839125000000006</v>
      </c>
      <c r="J43" s="11">
        <f t="shared" si="7"/>
        <v>17.542125000000002</v>
      </c>
      <c r="K43" s="11">
        <f t="shared" si="7"/>
        <v>21.409425000000031</v>
      </c>
      <c r="L43" s="11">
        <f t="shared" si="7"/>
        <v>18.831225000000003</v>
      </c>
      <c r="M43" s="11">
        <f t="shared" si="7"/>
        <v>20.550025000000005</v>
      </c>
      <c r="P43" s="15" t="s">
        <v>60</v>
      </c>
      <c r="Q43">
        <f>AVERAGE(J41:K41)</f>
        <v>21.194575000000007</v>
      </c>
      <c r="R43">
        <v>423.89150000000012</v>
      </c>
    </row>
    <row r="44" spans="1:18" x14ac:dyDescent="0.35">
      <c r="A44" s="2" t="s">
        <v>5</v>
      </c>
      <c r="B44" s="11">
        <f t="shared" ref="B44:M44" si="8">$N$33*(B27-$N$35)+$N$34</f>
        <v>22.913375000000009</v>
      </c>
      <c r="C44" s="11">
        <f t="shared" si="8"/>
        <v>22.483675000000009</v>
      </c>
      <c r="D44" s="11">
        <f t="shared" si="8"/>
        <v>18.401525000000028</v>
      </c>
      <c r="E44" s="11">
        <f t="shared" si="8"/>
        <v>19.046075000000005</v>
      </c>
      <c r="F44" s="11">
        <f t="shared" si="8"/>
        <v>16.897575000000003</v>
      </c>
      <c r="G44" s="11">
        <f t="shared" si="8"/>
        <v>16.897575000000003</v>
      </c>
      <c r="H44" s="11">
        <f t="shared" si="8"/>
        <v>17.971825000000003</v>
      </c>
      <c r="I44" s="11">
        <f t="shared" si="8"/>
        <v>17.971825000000003</v>
      </c>
      <c r="J44" s="11">
        <f t="shared" si="8"/>
        <v>21.409425000000006</v>
      </c>
      <c r="K44" s="11">
        <f t="shared" si="8"/>
        <v>22.053975000000008</v>
      </c>
      <c r="L44" s="11">
        <f t="shared" si="8"/>
        <v>21.624275000000008</v>
      </c>
      <c r="M44" s="11">
        <f t="shared" si="8"/>
        <v>22.268825000000007</v>
      </c>
      <c r="P44" s="15" t="s">
        <v>61</v>
      </c>
      <c r="Q44">
        <f t="shared" ref="Q44:Q46" si="9">AVERAGE(J42:K42)</f>
        <v>21.624275000000008</v>
      </c>
      <c r="R44">
        <v>432.48550000000017</v>
      </c>
    </row>
    <row r="45" spans="1:18" x14ac:dyDescent="0.35">
      <c r="A45" s="2" t="s">
        <v>6</v>
      </c>
      <c r="B45" s="11">
        <f t="shared" ref="B45:M45" si="10">$N$33*(B28-$N$35)+$N$34</f>
        <v>17.756975000000004</v>
      </c>
      <c r="C45" s="11">
        <f t="shared" si="10"/>
        <v>18.616375000000005</v>
      </c>
      <c r="D45" s="11">
        <f t="shared" si="10"/>
        <v>22.698525000000032</v>
      </c>
      <c r="E45" s="11">
        <f t="shared" si="10"/>
        <v>21.409425000000006</v>
      </c>
      <c r="F45" s="11">
        <f t="shared" si="10"/>
        <v>18.831225000000028</v>
      </c>
      <c r="G45" s="11">
        <f t="shared" si="10"/>
        <v>18.616375000000005</v>
      </c>
      <c r="H45" s="11">
        <f t="shared" si="10"/>
        <v>18.401525000000028</v>
      </c>
      <c r="I45" s="11">
        <f t="shared" si="10"/>
        <v>17.971825000000003</v>
      </c>
      <c r="J45" s="11">
        <f t="shared" si="10"/>
        <v>17.542125000000027</v>
      </c>
      <c r="K45" s="11">
        <f t="shared" si="10"/>
        <v>20.764875000000007</v>
      </c>
      <c r="L45" s="11">
        <f t="shared" si="10"/>
        <v>22.913375000000009</v>
      </c>
      <c r="M45" s="11">
        <f t="shared" si="10"/>
        <v>22.483675000000009</v>
      </c>
      <c r="P45" s="15" t="s">
        <v>62</v>
      </c>
      <c r="Q45">
        <f t="shared" si="9"/>
        <v>19.475775000000016</v>
      </c>
      <c r="R45">
        <v>389.51550000000037</v>
      </c>
    </row>
    <row r="46" spans="1:18" x14ac:dyDescent="0.35">
      <c r="A46" s="2" t="s">
        <v>7</v>
      </c>
      <c r="B46" s="11">
        <f t="shared" ref="B46:M46" si="11">$N$33*(B29-$N$35)+$N$34</f>
        <v>15.393625000000023</v>
      </c>
      <c r="C46" s="11">
        <f t="shared" si="11"/>
        <v>18.186675000000005</v>
      </c>
      <c r="D46" s="11">
        <f t="shared" si="11"/>
        <v>22.268825000000032</v>
      </c>
      <c r="E46" s="11">
        <f t="shared" si="11"/>
        <v>20.764875000000007</v>
      </c>
      <c r="F46" s="11">
        <f t="shared" si="11"/>
        <v>18.616375000000005</v>
      </c>
      <c r="G46" s="11">
        <f t="shared" si="11"/>
        <v>21.194575000000007</v>
      </c>
      <c r="H46" s="11">
        <f t="shared" si="11"/>
        <v>17.542125000000027</v>
      </c>
      <c r="I46" s="11">
        <f t="shared" si="11"/>
        <v>18.831225000000028</v>
      </c>
      <c r="J46" s="11">
        <f t="shared" si="11"/>
        <v>17.112425000000027</v>
      </c>
      <c r="K46" s="11">
        <f t="shared" si="11"/>
        <v>19.690625000000029</v>
      </c>
      <c r="L46" s="11">
        <f t="shared" si="11"/>
        <v>20.550025000000005</v>
      </c>
      <c r="M46" s="11">
        <f t="shared" si="11"/>
        <v>20.979725000000006</v>
      </c>
      <c r="P46" s="15" t="s">
        <v>63</v>
      </c>
      <c r="Q46">
        <f t="shared" si="9"/>
        <v>21.731700000000007</v>
      </c>
      <c r="R46">
        <v>434.63400000000013</v>
      </c>
    </row>
    <row r="47" spans="1:18" x14ac:dyDescent="0.35">
      <c r="P47" s="11" t="s">
        <v>64</v>
      </c>
      <c r="Q47">
        <f>AVERAGE(L41:M41)</f>
        <v>21.731700000000018</v>
      </c>
      <c r="R47">
        <v>434.63400000000036</v>
      </c>
    </row>
    <row r="48" spans="1:18" x14ac:dyDescent="0.35">
      <c r="C48" s="17"/>
      <c r="P48" s="11" t="s">
        <v>65</v>
      </c>
      <c r="Q48">
        <f t="shared" ref="Q48:Q50" si="12">AVERAGE(L42:M42)</f>
        <v>20.227750000000007</v>
      </c>
      <c r="R48">
        <v>404.55500000000018</v>
      </c>
    </row>
    <row r="49" spans="16:18" x14ac:dyDescent="0.35">
      <c r="P49" s="11" t="s">
        <v>66</v>
      </c>
      <c r="Q49">
        <f t="shared" si="12"/>
        <v>19.690625000000004</v>
      </c>
      <c r="R49">
        <v>393.81250000000011</v>
      </c>
    </row>
    <row r="50" spans="16:18" x14ac:dyDescent="0.35">
      <c r="P50" s="11" t="s">
        <v>67</v>
      </c>
      <c r="Q50">
        <f t="shared" si="12"/>
        <v>21.946550000000009</v>
      </c>
      <c r="R50">
        <v>438.93100000000015</v>
      </c>
    </row>
    <row r="51" spans="16:18" x14ac:dyDescent="0.35">
      <c r="P51" s="11" t="s">
        <v>68</v>
      </c>
      <c r="Q51">
        <f>AVERAGE(B45:B46)</f>
        <v>16.575300000000013</v>
      </c>
      <c r="R51">
        <v>331.50600000000026</v>
      </c>
    </row>
    <row r="52" spans="16:18" x14ac:dyDescent="0.35">
      <c r="P52" s="11" t="s">
        <v>69</v>
      </c>
      <c r="Q52">
        <f>AVERAGE(C45:C46)</f>
        <v>18.401525000000007</v>
      </c>
      <c r="R52">
        <v>368.03050000000013</v>
      </c>
    </row>
    <row r="53" spans="16:18" x14ac:dyDescent="0.35">
      <c r="P53" s="11" t="s">
        <v>70</v>
      </c>
      <c r="Q53">
        <f>AVERAGE(D45:D46)</f>
        <v>22.483675000000034</v>
      </c>
      <c r="R53">
        <v>449.67350000000067</v>
      </c>
    </row>
    <row r="54" spans="16:18" x14ac:dyDescent="0.35">
      <c r="P54" s="11" t="s">
        <v>71</v>
      </c>
      <c r="Q54">
        <f>AVERAGE(E45:E46)</f>
        <v>21.087150000000008</v>
      </c>
      <c r="R54">
        <v>421.74300000000022</v>
      </c>
    </row>
    <row r="55" spans="16:18" x14ac:dyDescent="0.35">
      <c r="P55" s="11" t="s">
        <v>72</v>
      </c>
      <c r="Q55">
        <f>AVERAGE(F45:F46)</f>
        <v>18.723800000000018</v>
      </c>
      <c r="R55">
        <v>374.47600000000034</v>
      </c>
    </row>
    <row r="56" spans="16:18" x14ac:dyDescent="0.35">
      <c r="P56" s="11" t="s">
        <v>73</v>
      </c>
      <c r="Q56">
        <f>AVERAGE(G45:G46)</f>
        <v>19.905475000000006</v>
      </c>
      <c r="R56">
        <v>398.10950000000014</v>
      </c>
    </row>
    <row r="57" spans="16:18" x14ac:dyDescent="0.35">
      <c r="P57" s="11" t="s">
        <v>74</v>
      </c>
      <c r="Q57">
        <f>AVERAGE(H45:H46)</f>
        <v>17.971825000000027</v>
      </c>
      <c r="R57">
        <v>359.43650000000054</v>
      </c>
    </row>
    <row r="58" spans="16:18" x14ac:dyDescent="0.35">
      <c r="P58" s="13" t="s">
        <v>75</v>
      </c>
      <c r="Q58">
        <f>AVERAGE(I45:I46)</f>
        <v>18.401525000000014</v>
      </c>
      <c r="R58">
        <v>368.03050000000025</v>
      </c>
    </row>
    <row r="59" spans="16:18" x14ac:dyDescent="0.35">
      <c r="P59" s="11" t="s">
        <v>76</v>
      </c>
      <c r="Q59">
        <f>AVERAGE(J45:J46)</f>
        <v>17.327275000000029</v>
      </c>
      <c r="R59">
        <v>346.54550000000057</v>
      </c>
    </row>
    <row r="60" spans="16:18" x14ac:dyDescent="0.35">
      <c r="P60" s="11" t="s">
        <v>77</v>
      </c>
      <c r="Q60">
        <f>AVERAGE(K45:K46)</f>
        <v>20.227750000000018</v>
      </c>
      <c r="R60">
        <v>404.5550000000004</v>
      </c>
    </row>
    <row r="61" spans="16:18" x14ac:dyDescent="0.35">
      <c r="P61" s="11" t="s">
        <v>78</v>
      </c>
      <c r="Q61">
        <f>AVERAGE(L45:L46)</f>
        <v>21.731700000000007</v>
      </c>
      <c r="R61">
        <v>434.63400000000013</v>
      </c>
    </row>
    <row r="62" spans="16:18" x14ac:dyDescent="0.35">
      <c r="P62" s="11" t="s">
        <v>79</v>
      </c>
      <c r="Q62">
        <f>AVERAGE(M45:M46)</f>
        <v>21.731700000000007</v>
      </c>
      <c r="R62">
        <v>434.63400000000013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3A37-FE0B-4547-B935-D92C3A50313C}">
  <dimension ref="A1:AB68"/>
  <sheetViews>
    <sheetView topLeftCell="A45" zoomScale="70" zoomScaleNormal="70" workbookViewId="0">
      <selection activeCell="P57" sqref="P57:P68"/>
    </sheetView>
  </sheetViews>
  <sheetFormatPr defaultRowHeight="14.5" x14ac:dyDescent="0.35"/>
  <cols>
    <col min="16" max="16" width="10.179687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10">
        <v>0.33400000000000002</v>
      </c>
      <c r="C2" s="3">
        <v>0.28299999999999997</v>
      </c>
      <c r="D2" s="9">
        <v>0.33800000000000002</v>
      </c>
      <c r="E2" s="9">
        <v>0.33900000000000002</v>
      </c>
      <c r="F2" s="9">
        <v>0.34499999999999997</v>
      </c>
      <c r="G2" s="9">
        <v>0.34300000000000003</v>
      </c>
      <c r="H2" s="9">
        <v>0.34499999999999997</v>
      </c>
      <c r="I2" s="9">
        <v>0.35</v>
      </c>
      <c r="J2" s="9">
        <v>0.35899999999999999</v>
      </c>
      <c r="K2" s="9">
        <v>0.35599999999999998</v>
      </c>
      <c r="L2" s="5">
        <v>4.8000000000000001E-2</v>
      </c>
      <c r="M2" s="5">
        <v>4.7E-2</v>
      </c>
      <c r="N2" s="6">
        <v>540</v>
      </c>
      <c r="P2" s="2" t="s">
        <v>0</v>
      </c>
      <c r="Q2" s="11">
        <v>0</v>
      </c>
      <c r="R2" s="11">
        <v>1</v>
      </c>
      <c r="S2" s="11">
        <v>2</v>
      </c>
      <c r="T2" s="11">
        <v>4</v>
      </c>
      <c r="U2" s="11">
        <v>8</v>
      </c>
      <c r="V2" s="11">
        <v>10</v>
      </c>
      <c r="W2" s="11">
        <v>12</v>
      </c>
      <c r="X2" s="11">
        <v>16</v>
      </c>
      <c r="Y2" s="11">
        <v>20</v>
      </c>
      <c r="Z2" s="11">
        <v>24</v>
      </c>
      <c r="AA2" s="11"/>
      <c r="AB2" s="11"/>
    </row>
    <row r="3" spans="1:28" x14ac:dyDescent="0.35">
      <c r="A3" s="2" t="s">
        <v>1</v>
      </c>
      <c r="B3" s="10">
        <v>0.33100000000000002</v>
      </c>
      <c r="C3" s="10">
        <v>0.32800000000000001</v>
      </c>
      <c r="D3" s="10">
        <v>0.33600000000000002</v>
      </c>
      <c r="E3" s="10">
        <v>0.33400000000000002</v>
      </c>
      <c r="F3" s="9">
        <v>0.34</v>
      </c>
      <c r="G3" s="9">
        <v>0.35199999999999998</v>
      </c>
      <c r="H3" s="10">
        <v>0.33400000000000002</v>
      </c>
      <c r="I3" s="9">
        <v>0.34699999999999998</v>
      </c>
      <c r="J3" s="9">
        <v>0.35599999999999998</v>
      </c>
      <c r="K3" s="9">
        <v>0.35499999999999998</v>
      </c>
      <c r="L3" s="5">
        <v>4.8000000000000001E-2</v>
      </c>
      <c r="M3" s="5">
        <v>4.8000000000000001E-2</v>
      </c>
      <c r="N3" s="6">
        <v>540</v>
      </c>
      <c r="P3" s="2" t="s">
        <v>1</v>
      </c>
      <c r="Q3" s="11">
        <v>0</v>
      </c>
      <c r="R3" s="11">
        <v>1</v>
      </c>
      <c r="S3" s="11">
        <v>2</v>
      </c>
      <c r="T3" s="11">
        <v>4</v>
      </c>
      <c r="U3" s="11">
        <v>8</v>
      </c>
      <c r="V3" s="11">
        <v>10</v>
      </c>
      <c r="W3" s="14">
        <v>12</v>
      </c>
      <c r="X3" s="14">
        <v>16</v>
      </c>
      <c r="Y3" s="14">
        <v>20</v>
      </c>
      <c r="Z3" s="14">
        <v>24</v>
      </c>
      <c r="AA3" s="11"/>
      <c r="AB3" s="11"/>
    </row>
    <row r="4" spans="1:28" ht="25" x14ac:dyDescent="0.35">
      <c r="A4" s="2" t="s">
        <v>2</v>
      </c>
      <c r="B4" s="9">
        <v>0.33800000000000002</v>
      </c>
      <c r="C4" s="9">
        <v>0.34100000000000003</v>
      </c>
      <c r="D4" s="9">
        <v>0.35199999999999998</v>
      </c>
      <c r="E4" s="9">
        <v>0.35</v>
      </c>
      <c r="F4" s="9">
        <v>0.34</v>
      </c>
      <c r="G4" s="9">
        <v>0.34499999999999997</v>
      </c>
      <c r="H4" s="9">
        <v>0.35</v>
      </c>
      <c r="I4" s="9">
        <v>0.34899999999999998</v>
      </c>
      <c r="J4" s="9">
        <v>0.34599999999999997</v>
      </c>
      <c r="K4" s="9">
        <v>0.35</v>
      </c>
      <c r="L4" s="9">
        <v>0.34499999999999997</v>
      </c>
      <c r="M4" s="9">
        <v>0.34399999999999997</v>
      </c>
      <c r="N4" s="6">
        <v>540</v>
      </c>
      <c r="P4" s="2" t="s">
        <v>2</v>
      </c>
      <c r="Q4" s="11" t="s">
        <v>8</v>
      </c>
      <c r="R4" s="11" t="s">
        <v>8</v>
      </c>
      <c r="S4" s="11" t="s">
        <v>12</v>
      </c>
      <c r="T4" s="11" t="s">
        <v>12</v>
      </c>
      <c r="U4" s="11" t="s">
        <v>16</v>
      </c>
      <c r="V4" s="11" t="s">
        <v>16</v>
      </c>
      <c r="W4" s="12" t="s">
        <v>20</v>
      </c>
      <c r="X4" s="12" t="s">
        <v>20</v>
      </c>
      <c r="Y4" s="11" t="s">
        <v>24</v>
      </c>
      <c r="Z4" s="11" t="s">
        <v>24</v>
      </c>
      <c r="AA4" s="11" t="s">
        <v>28</v>
      </c>
      <c r="AB4" s="11" t="s">
        <v>28</v>
      </c>
    </row>
    <row r="5" spans="1:28" ht="25" x14ac:dyDescent="0.35">
      <c r="A5" s="2" t="s">
        <v>3</v>
      </c>
      <c r="B5" s="9">
        <v>0.34300000000000003</v>
      </c>
      <c r="C5" s="9">
        <v>0.34300000000000003</v>
      </c>
      <c r="D5" s="9">
        <v>0.34</v>
      </c>
      <c r="E5" s="9">
        <v>0.34799999999999998</v>
      </c>
      <c r="F5" s="9">
        <v>0.35199999999999998</v>
      </c>
      <c r="G5" s="9">
        <v>0.34899999999999998</v>
      </c>
      <c r="H5" s="9">
        <v>0.34599999999999997</v>
      </c>
      <c r="I5" s="9">
        <v>0.34300000000000003</v>
      </c>
      <c r="J5" s="9">
        <v>0.34599999999999997</v>
      </c>
      <c r="K5" s="9">
        <v>0.34499999999999997</v>
      </c>
      <c r="L5" s="9">
        <v>0.34200000000000003</v>
      </c>
      <c r="M5" s="9">
        <v>0.33900000000000002</v>
      </c>
      <c r="N5" s="6">
        <v>540</v>
      </c>
      <c r="P5" s="2" t="s">
        <v>3</v>
      </c>
      <c r="Q5" s="11" t="s">
        <v>9</v>
      </c>
      <c r="R5" s="11" t="s">
        <v>9</v>
      </c>
      <c r="S5" s="11" t="s">
        <v>13</v>
      </c>
      <c r="T5" s="11" t="s">
        <v>13</v>
      </c>
      <c r="U5" s="11" t="s">
        <v>17</v>
      </c>
      <c r="V5" s="11" t="s">
        <v>17</v>
      </c>
      <c r="W5" s="12" t="s">
        <v>21</v>
      </c>
      <c r="X5" s="12" t="s">
        <v>21</v>
      </c>
      <c r="Y5" s="11" t="s">
        <v>25</v>
      </c>
      <c r="Z5" s="11" t="s">
        <v>25</v>
      </c>
      <c r="AA5" s="11" t="s">
        <v>29</v>
      </c>
      <c r="AB5" s="11" t="s">
        <v>29</v>
      </c>
    </row>
    <row r="6" spans="1:28" ht="25" x14ac:dyDescent="0.35">
      <c r="A6" s="2" t="s">
        <v>4</v>
      </c>
      <c r="B6" s="10">
        <v>0.33300000000000002</v>
      </c>
      <c r="C6" s="9">
        <v>0.33900000000000002</v>
      </c>
      <c r="D6" s="9">
        <v>0.34200000000000003</v>
      </c>
      <c r="E6" s="9">
        <v>0.34</v>
      </c>
      <c r="F6" s="9">
        <v>0.34</v>
      </c>
      <c r="G6" s="10">
        <v>0.33700000000000002</v>
      </c>
      <c r="H6" s="9">
        <v>0.34200000000000003</v>
      </c>
      <c r="I6" s="9">
        <v>0.34300000000000003</v>
      </c>
      <c r="J6" s="10">
        <v>0.33500000000000002</v>
      </c>
      <c r="K6" s="9">
        <v>0.34100000000000003</v>
      </c>
      <c r="L6" s="10">
        <v>0.33600000000000002</v>
      </c>
      <c r="M6" s="10">
        <v>0.33600000000000002</v>
      </c>
      <c r="N6" s="6">
        <v>540</v>
      </c>
      <c r="P6" s="2" t="s">
        <v>4</v>
      </c>
      <c r="Q6" s="11" t="s">
        <v>10</v>
      </c>
      <c r="R6" s="11" t="s">
        <v>10</v>
      </c>
      <c r="S6" s="11" t="s">
        <v>14</v>
      </c>
      <c r="T6" s="11" t="s">
        <v>14</v>
      </c>
      <c r="U6" s="11" t="s">
        <v>18</v>
      </c>
      <c r="V6" s="11" t="s">
        <v>18</v>
      </c>
      <c r="W6" s="12" t="s">
        <v>22</v>
      </c>
      <c r="X6" s="12" t="s">
        <v>22</v>
      </c>
      <c r="Y6" s="11" t="s">
        <v>26</v>
      </c>
      <c r="Z6" s="11" t="s">
        <v>26</v>
      </c>
      <c r="AA6" s="11" t="s">
        <v>30</v>
      </c>
      <c r="AB6" s="11" t="s">
        <v>30</v>
      </c>
    </row>
    <row r="7" spans="1:28" ht="25" x14ac:dyDescent="0.35">
      <c r="A7" s="2" t="s">
        <v>5</v>
      </c>
      <c r="B7" s="9">
        <v>0.34</v>
      </c>
      <c r="C7" s="9">
        <v>0.34499999999999997</v>
      </c>
      <c r="D7" s="9">
        <v>0.33800000000000002</v>
      </c>
      <c r="E7" s="9">
        <v>0.34399999999999997</v>
      </c>
      <c r="F7" s="9">
        <v>0.34599999999999997</v>
      </c>
      <c r="G7" s="9">
        <v>0.34899999999999998</v>
      </c>
      <c r="H7" s="9">
        <v>0.35899999999999999</v>
      </c>
      <c r="I7" s="9">
        <v>0.35599999999999998</v>
      </c>
      <c r="J7" s="9">
        <v>0.34499999999999997</v>
      </c>
      <c r="K7" s="9">
        <v>0.34899999999999998</v>
      </c>
      <c r="L7" s="9">
        <v>0.33900000000000002</v>
      </c>
      <c r="M7" s="10">
        <v>0.33500000000000002</v>
      </c>
      <c r="N7" s="6">
        <v>540</v>
      </c>
      <c r="P7" s="2" t="s">
        <v>5</v>
      </c>
      <c r="Q7" s="11" t="s">
        <v>11</v>
      </c>
      <c r="R7" s="11" t="s">
        <v>11</v>
      </c>
      <c r="S7" s="11" t="s">
        <v>15</v>
      </c>
      <c r="T7" s="11" t="s">
        <v>15</v>
      </c>
      <c r="U7" s="11" t="s">
        <v>19</v>
      </c>
      <c r="V7" s="11" t="s">
        <v>19</v>
      </c>
      <c r="W7" s="12" t="s">
        <v>23</v>
      </c>
      <c r="X7" s="12" t="s">
        <v>23</v>
      </c>
      <c r="Y7" s="11" t="s">
        <v>27</v>
      </c>
      <c r="Z7" s="11" t="s">
        <v>27</v>
      </c>
      <c r="AA7" s="11" t="s">
        <v>31</v>
      </c>
      <c r="AB7" s="11" t="s">
        <v>31</v>
      </c>
    </row>
    <row r="8" spans="1:28" x14ac:dyDescent="0.35">
      <c r="A8" s="2" t="s">
        <v>6</v>
      </c>
      <c r="B8" s="9">
        <v>0.33900000000000002</v>
      </c>
      <c r="C8" s="9">
        <v>0.33800000000000002</v>
      </c>
      <c r="D8" s="9">
        <v>0.34100000000000003</v>
      </c>
      <c r="E8" s="9">
        <v>0.34699999999999998</v>
      </c>
      <c r="F8" s="9">
        <v>0.34</v>
      </c>
      <c r="G8" s="10">
        <v>0.33700000000000002</v>
      </c>
      <c r="H8" s="9">
        <v>0.34899999999999998</v>
      </c>
      <c r="I8" s="9">
        <v>0.34399999999999997</v>
      </c>
      <c r="J8" s="9">
        <v>0.34</v>
      </c>
      <c r="K8" s="9">
        <v>0.34300000000000003</v>
      </c>
      <c r="L8" s="9">
        <v>0.33900000000000002</v>
      </c>
      <c r="M8" s="9">
        <v>0.34399999999999997</v>
      </c>
      <c r="N8" s="6">
        <v>540</v>
      </c>
      <c r="P8" s="2" t="s">
        <v>6</v>
      </c>
      <c r="Q8" s="11" t="s">
        <v>32</v>
      </c>
      <c r="R8" s="11" t="s">
        <v>33</v>
      </c>
      <c r="S8" s="11" t="s">
        <v>34</v>
      </c>
      <c r="T8" s="11" t="s">
        <v>35</v>
      </c>
      <c r="U8" s="11" t="s">
        <v>36</v>
      </c>
      <c r="V8" s="11" t="s">
        <v>37</v>
      </c>
      <c r="W8" s="11" t="s">
        <v>38</v>
      </c>
      <c r="X8" s="13" t="s">
        <v>39</v>
      </c>
      <c r="Y8" s="11" t="s">
        <v>40</v>
      </c>
      <c r="Z8" s="11" t="s">
        <v>41</v>
      </c>
      <c r="AA8" s="11" t="s">
        <v>42</v>
      </c>
      <c r="AB8" s="11" t="s">
        <v>43</v>
      </c>
    </row>
    <row r="9" spans="1:28" x14ac:dyDescent="0.35">
      <c r="A9" s="2" t="s">
        <v>7</v>
      </c>
      <c r="B9" s="9">
        <v>0.34200000000000003</v>
      </c>
      <c r="C9" s="10">
        <v>0.33500000000000002</v>
      </c>
      <c r="D9" s="9">
        <v>0.34100000000000003</v>
      </c>
      <c r="E9" s="9">
        <v>0.34399999999999997</v>
      </c>
      <c r="F9" s="9">
        <v>0.33900000000000002</v>
      </c>
      <c r="G9" s="9">
        <v>0.34200000000000003</v>
      </c>
      <c r="H9" s="9">
        <v>0.33700000000000002</v>
      </c>
      <c r="I9" s="9">
        <v>0.34499999999999997</v>
      </c>
      <c r="J9" s="10">
        <v>0.33300000000000002</v>
      </c>
      <c r="K9" s="9">
        <v>0.34799999999999998</v>
      </c>
      <c r="L9" s="10">
        <v>0.33500000000000002</v>
      </c>
      <c r="M9" s="9">
        <v>0.34899999999999998</v>
      </c>
      <c r="N9" s="6">
        <v>540</v>
      </c>
      <c r="P9" s="2" t="s">
        <v>7</v>
      </c>
      <c r="Q9" s="11" t="s">
        <v>32</v>
      </c>
      <c r="R9" s="11" t="s">
        <v>33</v>
      </c>
      <c r="S9" s="11" t="s">
        <v>34</v>
      </c>
      <c r="T9" s="11" t="s">
        <v>35</v>
      </c>
      <c r="U9" s="11" t="s">
        <v>36</v>
      </c>
      <c r="V9" s="11" t="s">
        <v>37</v>
      </c>
      <c r="W9" s="11" t="s">
        <v>38</v>
      </c>
      <c r="X9" s="13" t="s">
        <v>39</v>
      </c>
      <c r="Y9" s="11" t="s">
        <v>40</v>
      </c>
      <c r="Z9" s="11" t="s">
        <v>41</v>
      </c>
      <c r="AA9" s="11" t="s">
        <v>42</v>
      </c>
      <c r="AB9" s="11" t="s">
        <v>43</v>
      </c>
    </row>
    <row r="12" spans="1:28" x14ac:dyDescent="0.3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28" x14ac:dyDescent="0.35">
      <c r="A13" s="2" t="s">
        <v>0</v>
      </c>
      <c r="B13" s="9">
        <v>0.94799999999999995</v>
      </c>
      <c r="C13" s="4">
        <v>0.78700000000000003</v>
      </c>
      <c r="D13" s="9">
        <v>0.94399999999999995</v>
      </c>
      <c r="E13" s="9">
        <v>0.93200000000000005</v>
      </c>
      <c r="F13" s="9">
        <v>0.92</v>
      </c>
      <c r="G13" s="9">
        <v>0.90700000000000003</v>
      </c>
      <c r="H13" s="9">
        <v>0.90100000000000002</v>
      </c>
      <c r="I13" s="9">
        <v>0.88500000000000001</v>
      </c>
      <c r="J13" s="10">
        <v>0.86599999999999999</v>
      </c>
      <c r="K13" s="10">
        <v>0.876</v>
      </c>
      <c r="L13" s="5">
        <v>4.7E-2</v>
      </c>
      <c r="M13" s="5">
        <v>4.7E-2</v>
      </c>
      <c r="N13" s="6">
        <v>595</v>
      </c>
    </row>
    <row r="14" spans="1:28" x14ac:dyDescent="0.35">
      <c r="A14" s="2" t="s">
        <v>1</v>
      </c>
      <c r="B14" s="9">
        <v>0.93600000000000005</v>
      </c>
      <c r="C14" s="9">
        <v>0.91800000000000004</v>
      </c>
      <c r="D14" s="9">
        <v>0.93400000000000005</v>
      </c>
      <c r="E14" s="9">
        <v>0.91900000000000004</v>
      </c>
      <c r="F14" s="9">
        <v>0.90400000000000003</v>
      </c>
      <c r="G14" s="9">
        <v>0.91500000000000004</v>
      </c>
      <c r="H14" s="10">
        <v>0.86899999999999999</v>
      </c>
      <c r="I14" s="10">
        <v>0.876</v>
      </c>
      <c r="J14" s="10">
        <v>0.84499999999999997</v>
      </c>
      <c r="K14" s="10">
        <v>0.873</v>
      </c>
      <c r="L14" s="5">
        <v>4.7E-2</v>
      </c>
      <c r="M14" s="5">
        <v>4.7E-2</v>
      </c>
      <c r="N14" s="6">
        <v>595</v>
      </c>
    </row>
    <row r="15" spans="1:28" x14ac:dyDescent="0.35">
      <c r="A15" s="2" t="s">
        <v>2</v>
      </c>
      <c r="B15" s="10">
        <v>0.84799999999999998</v>
      </c>
      <c r="C15" s="10">
        <v>0.85399999999999998</v>
      </c>
      <c r="D15" s="10">
        <v>0.82799999999999996</v>
      </c>
      <c r="E15" s="10">
        <v>0.82799999999999996</v>
      </c>
      <c r="F15" s="10">
        <v>0.85</v>
      </c>
      <c r="G15" s="10">
        <v>0.85499999999999998</v>
      </c>
      <c r="H15" s="10">
        <v>0.83</v>
      </c>
      <c r="I15" s="10">
        <v>0.85799999999999998</v>
      </c>
      <c r="J15" s="10">
        <v>0.84899999999999998</v>
      </c>
      <c r="K15" s="10">
        <v>0.85399999999999998</v>
      </c>
      <c r="L15" s="10">
        <v>0.85899999999999999</v>
      </c>
      <c r="M15" s="10">
        <v>0.85899999999999999</v>
      </c>
      <c r="N15" s="6">
        <v>595</v>
      </c>
    </row>
    <row r="16" spans="1:28" x14ac:dyDescent="0.35">
      <c r="A16" s="2" t="s">
        <v>3</v>
      </c>
      <c r="B16" s="10">
        <v>0.84899999999999998</v>
      </c>
      <c r="C16" s="10">
        <v>0.85399999999999998</v>
      </c>
      <c r="D16" s="4">
        <v>0.81599999999999995</v>
      </c>
      <c r="E16" s="10">
        <v>0.82399999999999995</v>
      </c>
      <c r="F16" s="10">
        <v>0.83699999999999997</v>
      </c>
      <c r="G16" s="10">
        <v>0.83799999999999997</v>
      </c>
      <c r="H16" s="10">
        <v>0.86299999999999999</v>
      </c>
      <c r="I16" s="10">
        <v>0.85799999999999998</v>
      </c>
      <c r="J16" s="10">
        <v>0.86899999999999999</v>
      </c>
      <c r="K16" s="10">
        <v>0.86899999999999999</v>
      </c>
      <c r="L16" s="10">
        <v>0.86899999999999999</v>
      </c>
      <c r="M16" s="10">
        <v>0.86499999999999999</v>
      </c>
      <c r="N16" s="6">
        <v>595</v>
      </c>
    </row>
    <row r="17" spans="1:18" x14ac:dyDescent="0.35">
      <c r="A17" s="2" t="s">
        <v>4</v>
      </c>
      <c r="B17" s="9">
        <v>0.92500000000000004</v>
      </c>
      <c r="C17" s="9">
        <v>0.94099999999999995</v>
      </c>
      <c r="D17" s="10">
        <v>0.86</v>
      </c>
      <c r="E17" s="10">
        <v>0.86199999999999999</v>
      </c>
      <c r="F17" s="10">
        <v>0.84699999999999998</v>
      </c>
      <c r="G17" s="10">
        <v>0.85799999999999998</v>
      </c>
      <c r="H17" s="10">
        <v>0.84</v>
      </c>
      <c r="I17" s="10">
        <v>0.84399999999999997</v>
      </c>
      <c r="J17" s="10">
        <v>0.86899999999999999</v>
      </c>
      <c r="K17" s="10">
        <v>0.86599999999999999</v>
      </c>
      <c r="L17" s="10">
        <v>0.86599999999999999</v>
      </c>
      <c r="M17" s="10">
        <v>0.86899999999999999</v>
      </c>
      <c r="N17" s="6">
        <v>595</v>
      </c>
    </row>
    <row r="18" spans="1:18" x14ac:dyDescent="0.35">
      <c r="A18" s="2" t="s">
        <v>5</v>
      </c>
      <c r="B18" s="10">
        <v>0.85599999999999998</v>
      </c>
      <c r="C18" s="10">
        <v>0.875</v>
      </c>
      <c r="D18" s="10">
        <v>0.86899999999999999</v>
      </c>
      <c r="E18" s="10">
        <v>0.875</v>
      </c>
      <c r="F18" s="10">
        <v>0.86599999999999999</v>
      </c>
      <c r="G18" s="10">
        <v>0.85799999999999998</v>
      </c>
      <c r="H18" s="10">
        <v>0.82699999999999996</v>
      </c>
      <c r="I18" s="10">
        <v>0.84799999999999998</v>
      </c>
      <c r="J18" s="10">
        <v>0.87</v>
      </c>
      <c r="K18" s="10">
        <v>0.879</v>
      </c>
      <c r="L18" s="10">
        <v>0.88300000000000001</v>
      </c>
      <c r="M18" s="10">
        <v>0.873</v>
      </c>
      <c r="N18" s="6">
        <v>595</v>
      </c>
    </row>
    <row r="19" spans="1:18" x14ac:dyDescent="0.35">
      <c r="A19" s="2" t="s">
        <v>6</v>
      </c>
      <c r="B19" s="10">
        <v>0.85599999999999998</v>
      </c>
      <c r="C19" s="10">
        <v>0.85899999999999999</v>
      </c>
      <c r="D19" s="10">
        <v>0.85499999999999998</v>
      </c>
      <c r="E19" s="10">
        <v>0.85699999999999998</v>
      </c>
      <c r="F19" s="10">
        <v>0.878</v>
      </c>
      <c r="G19" s="10">
        <v>0.85899999999999999</v>
      </c>
      <c r="H19" s="10">
        <v>0.86399999999999999</v>
      </c>
      <c r="I19" s="10">
        <v>0.86299999999999999</v>
      </c>
      <c r="J19" s="10">
        <v>0.87</v>
      </c>
      <c r="K19" s="10">
        <v>0.871</v>
      </c>
      <c r="L19" s="10">
        <v>0.86299999999999999</v>
      </c>
      <c r="M19" s="10">
        <v>0.84899999999999998</v>
      </c>
      <c r="N19" s="6">
        <v>595</v>
      </c>
    </row>
    <row r="20" spans="1:18" x14ac:dyDescent="0.35">
      <c r="A20" s="2" t="s">
        <v>7</v>
      </c>
      <c r="B20" s="10">
        <v>0.86899999999999999</v>
      </c>
      <c r="C20" s="10">
        <v>0.85199999999999998</v>
      </c>
      <c r="D20" s="4">
        <v>0.81</v>
      </c>
      <c r="E20" s="10">
        <v>0.82599999999999996</v>
      </c>
      <c r="F20" s="10">
        <v>0.85099999999999998</v>
      </c>
      <c r="G20" s="10">
        <v>0.85799999999999998</v>
      </c>
      <c r="H20" s="10">
        <v>0.84399999999999997</v>
      </c>
      <c r="I20" s="10">
        <v>0.86599999999999999</v>
      </c>
      <c r="J20" s="10">
        <v>0.84699999999999998</v>
      </c>
      <c r="K20" s="10">
        <v>0.86499999999999999</v>
      </c>
      <c r="L20" s="4">
        <v>0.81299999999999994</v>
      </c>
      <c r="M20" s="10">
        <v>0.86199999999999999</v>
      </c>
      <c r="N20" s="6">
        <v>595</v>
      </c>
    </row>
    <row r="22" spans="1:18" x14ac:dyDescent="0.35">
      <c r="A22" s="1" t="s">
        <v>80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</row>
    <row r="23" spans="1:18" x14ac:dyDescent="0.35">
      <c r="A23" s="2" t="s">
        <v>0</v>
      </c>
      <c r="B23" s="11" cm="1">
        <f t="array" ref="B23:M30">B2:M9-B13:M20</f>
        <v>-0.61399999999999988</v>
      </c>
      <c r="C23" s="11">
        <v>-0.504</v>
      </c>
      <c r="D23" s="11">
        <v>-0.60599999999999987</v>
      </c>
      <c r="E23" s="11">
        <v>-0.59299999999999997</v>
      </c>
      <c r="F23" s="11">
        <v>-0.57500000000000007</v>
      </c>
      <c r="G23" s="11">
        <v>-0.56400000000000006</v>
      </c>
      <c r="H23" s="11">
        <v>-0.55600000000000005</v>
      </c>
      <c r="I23" s="11">
        <v>-0.53500000000000003</v>
      </c>
      <c r="J23" s="11">
        <v>-0.50700000000000001</v>
      </c>
      <c r="K23" s="11">
        <v>-0.52</v>
      </c>
      <c r="L23" s="11">
        <v>1.0000000000000009E-3</v>
      </c>
      <c r="M23" s="11">
        <v>0</v>
      </c>
    </row>
    <row r="24" spans="1:18" x14ac:dyDescent="0.35">
      <c r="A24" s="2" t="s">
        <v>1</v>
      </c>
      <c r="B24" s="11">
        <v>-0.60499999999999998</v>
      </c>
      <c r="C24" s="11">
        <v>-0.59000000000000008</v>
      </c>
      <c r="D24" s="11">
        <v>-0.59800000000000009</v>
      </c>
      <c r="E24" s="11">
        <v>-0.58499999999999996</v>
      </c>
      <c r="F24" s="11">
        <v>-0.56400000000000006</v>
      </c>
      <c r="G24" s="11">
        <v>-0.56300000000000006</v>
      </c>
      <c r="H24" s="14">
        <v>-0.53499999999999992</v>
      </c>
      <c r="I24" s="14">
        <v>-0.52900000000000003</v>
      </c>
      <c r="J24" s="14">
        <v>-0.48899999999999999</v>
      </c>
      <c r="K24" s="14">
        <v>-0.51800000000000002</v>
      </c>
      <c r="L24" s="11">
        <v>1.0000000000000009E-3</v>
      </c>
      <c r="M24" s="11">
        <v>1.0000000000000009E-3</v>
      </c>
    </row>
    <row r="25" spans="1:18" x14ac:dyDescent="0.35">
      <c r="A25" s="2" t="s">
        <v>2</v>
      </c>
      <c r="B25" s="11">
        <v>-0.51</v>
      </c>
      <c r="C25" s="11">
        <v>-0.5129999999999999</v>
      </c>
      <c r="D25" s="11">
        <v>-0.47599999999999998</v>
      </c>
      <c r="E25" s="11">
        <v>-0.47799999999999998</v>
      </c>
      <c r="F25" s="11">
        <v>-0.51</v>
      </c>
      <c r="G25" s="11">
        <v>-0.51</v>
      </c>
      <c r="H25" s="12">
        <v>-0.48</v>
      </c>
      <c r="I25" s="12">
        <v>-0.50900000000000001</v>
      </c>
      <c r="J25" s="15">
        <v>-0.503</v>
      </c>
      <c r="K25" s="15">
        <v>-0.504</v>
      </c>
      <c r="L25" s="11">
        <v>-0.51400000000000001</v>
      </c>
      <c r="M25" s="11">
        <v>-0.51500000000000001</v>
      </c>
    </row>
    <row r="26" spans="1:18" x14ac:dyDescent="0.35">
      <c r="A26" s="2" t="s">
        <v>3</v>
      </c>
      <c r="B26" s="11">
        <v>-0.50600000000000001</v>
      </c>
      <c r="C26" s="11">
        <v>-0.5109999999999999</v>
      </c>
      <c r="D26" s="11">
        <v>-0.47599999999999992</v>
      </c>
      <c r="E26" s="11">
        <v>-0.47599999999999998</v>
      </c>
      <c r="F26" s="11">
        <v>-0.48499999999999999</v>
      </c>
      <c r="G26" s="11">
        <v>-0.48899999999999999</v>
      </c>
      <c r="H26" s="12">
        <v>-0.51700000000000002</v>
      </c>
      <c r="I26" s="12">
        <v>-0.5149999999999999</v>
      </c>
      <c r="J26" s="15">
        <v>-0.52300000000000002</v>
      </c>
      <c r="K26" s="15">
        <v>-0.52400000000000002</v>
      </c>
      <c r="L26" s="11">
        <v>-0.52699999999999991</v>
      </c>
      <c r="M26" s="11">
        <v>-0.52600000000000002</v>
      </c>
    </row>
    <row r="27" spans="1:18" x14ac:dyDescent="0.35">
      <c r="A27" s="2" t="s">
        <v>4</v>
      </c>
      <c r="B27" s="11">
        <v>-0.59200000000000008</v>
      </c>
      <c r="C27" s="11">
        <v>-0.60199999999999987</v>
      </c>
      <c r="D27" s="11">
        <v>-0.51800000000000002</v>
      </c>
      <c r="E27" s="11">
        <v>-0.52200000000000002</v>
      </c>
      <c r="F27" s="11">
        <v>-0.5069999999999999</v>
      </c>
      <c r="G27" s="11">
        <v>-0.52099999999999991</v>
      </c>
      <c r="H27" s="12">
        <v>-0.49799999999999994</v>
      </c>
      <c r="I27" s="12">
        <v>-0.50099999999999989</v>
      </c>
      <c r="J27" s="15">
        <v>-0.53400000000000003</v>
      </c>
      <c r="K27" s="15">
        <v>-0.52499999999999991</v>
      </c>
      <c r="L27" s="11">
        <v>-0.53</v>
      </c>
      <c r="M27" s="11">
        <v>-0.53299999999999992</v>
      </c>
    </row>
    <row r="28" spans="1:18" x14ac:dyDescent="0.35">
      <c r="A28" s="2" t="s">
        <v>5</v>
      </c>
      <c r="B28" s="11">
        <v>-0.51600000000000001</v>
      </c>
      <c r="C28" s="11">
        <v>-0.53</v>
      </c>
      <c r="D28" s="11">
        <v>-0.53099999999999992</v>
      </c>
      <c r="E28" s="11">
        <v>-0.53100000000000003</v>
      </c>
      <c r="F28" s="11">
        <v>-0.52</v>
      </c>
      <c r="G28" s="11">
        <v>-0.50900000000000001</v>
      </c>
      <c r="H28" s="12">
        <v>-0.46799999999999997</v>
      </c>
      <c r="I28" s="12">
        <v>-0.49199999999999999</v>
      </c>
      <c r="J28" s="15">
        <v>-0.52500000000000002</v>
      </c>
      <c r="K28" s="15">
        <v>-0.53</v>
      </c>
      <c r="L28" s="11">
        <v>-0.54400000000000004</v>
      </c>
      <c r="M28" s="11">
        <v>-0.53800000000000003</v>
      </c>
    </row>
    <row r="29" spans="1:18" x14ac:dyDescent="0.35">
      <c r="A29" s="2" t="s">
        <v>6</v>
      </c>
      <c r="B29" s="11">
        <v>-0.5169999999999999</v>
      </c>
      <c r="C29" s="11">
        <v>-0.52099999999999991</v>
      </c>
      <c r="D29" s="11">
        <v>-0.51400000000000001</v>
      </c>
      <c r="E29" s="11">
        <v>-0.51</v>
      </c>
      <c r="F29" s="11">
        <v>-0.53800000000000003</v>
      </c>
      <c r="G29" s="11">
        <v>-0.52200000000000002</v>
      </c>
      <c r="H29" s="11">
        <v>-0.51500000000000001</v>
      </c>
      <c r="I29" s="13">
        <v>-0.51900000000000002</v>
      </c>
      <c r="J29" s="11">
        <v>-0.53</v>
      </c>
      <c r="K29" s="11">
        <v>-0.52800000000000002</v>
      </c>
      <c r="L29" s="11">
        <v>-0.52400000000000002</v>
      </c>
      <c r="M29" s="11">
        <v>-0.505</v>
      </c>
    </row>
    <row r="30" spans="1:18" x14ac:dyDescent="0.35">
      <c r="A30" s="2" t="s">
        <v>7</v>
      </c>
      <c r="B30" s="11">
        <v>-0.52699999999999991</v>
      </c>
      <c r="C30" s="11">
        <v>-0.5169999999999999</v>
      </c>
      <c r="D30" s="11">
        <v>-0.46900000000000003</v>
      </c>
      <c r="E30" s="11">
        <v>-0.48199999999999998</v>
      </c>
      <c r="F30" s="11">
        <v>-0.51200000000000001</v>
      </c>
      <c r="G30" s="11">
        <v>-0.51600000000000001</v>
      </c>
      <c r="H30" s="11">
        <v>-0.5069999999999999</v>
      </c>
      <c r="I30" s="13">
        <v>-0.52100000000000002</v>
      </c>
      <c r="J30" s="11">
        <v>-0.51400000000000001</v>
      </c>
      <c r="K30" s="11">
        <v>-0.51700000000000002</v>
      </c>
      <c r="L30" s="11">
        <v>-0.47799999999999992</v>
      </c>
      <c r="M30" s="11">
        <v>-0.51300000000000001</v>
      </c>
    </row>
    <row r="32" spans="1:18" ht="25" x14ac:dyDescent="0.35">
      <c r="A32" s="16" t="s">
        <v>81</v>
      </c>
      <c r="B32">
        <f>AVERAGE(B23:B24)</f>
        <v>-0.60949999999999993</v>
      </c>
      <c r="C32">
        <f t="shared" ref="C32:J32" si="0">AVERAGE(C23:C24)</f>
        <v>-0.54700000000000004</v>
      </c>
      <c r="D32">
        <f t="shared" si="0"/>
        <v>-0.60199999999999998</v>
      </c>
      <c r="E32">
        <f t="shared" si="0"/>
        <v>-0.58899999999999997</v>
      </c>
      <c r="F32">
        <f t="shared" si="0"/>
        <v>-0.56950000000000012</v>
      </c>
      <c r="G32">
        <f t="shared" si="0"/>
        <v>-0.56350000000000011</v>
      </c>
      <c r="H32">
        <f t="shared" si="0"/>
        <v>-0.54549999999999998</v>
      </c>
      <c r="I32">
        <f t="shared" si="0"/>
        <v>-0.53200000000000003</v>
      </c>
      <c r="J32">
        <f t="shared" si="0"/>
        <v>-0.498</v>
      </c>
      <c r="K32">
        <f>AVERAGE(K23:K24)</f>
        <v>-0.51900000000000002</v>
      </c>
      <c r="Q32" t="s">
        <v>87</v>
      </c>
      <c r="R32" t="s">
        <v>89</v>
      </c>
    </row>
    <row r="33" spans="1:20" ht="37.5" x14ac:dyDescent="0.35">
      <c r="A33" s="16" t="s">
        <v>82</v>
      </c>
      <c r="B33" cm="1">
        <f t="array" ref="B33:K33">B32:K32-B32</f>
        <v>0</v>
      </c>
      <c r="C33">
        <v>6.2499999999999889E-2</v>
      </c>
      <c r="D33">
        <v>7.4999999999999512E-3</v>
      </c>
      <c r="E33">
        <v>2.0499999999999963E-2</v>
      </c>
      <c r="F33">
        <v>3.9999999999999813E-2</v>
      </c>
      <c r="G33">
        <v>4.5999999999999819E-2</v>
      </c>
      <c r="H33">
        <v>6.3999999999999946E-2</v>
      </c>
      <c r="I33">
        <v>7.7499999999999902E-2</v>
      </c>
      <c r="J33">
        <v>0.11149999999999993</v>
      </c>
      <c r="K33">
        <v>9.0499999999999914E-2</v>
      </c>
      <c r="M33" t="s">
        <v>84</v>
      </c>
      <c r="N33">
        <v>213.62</v>
      </c>
      <c r="P33" s="11" t="s">
        <v>8</v>
      </c>
      <c r="Q33">
        <f>AVERAGE(B41:C41)</f>
        <v>20.742460000000019</v>
      </c>
      <c r="R33" cm="1">
        <f t="array" ref="R33:R68">Q33:Q68*0.02*1000</f>
        <v>414.84920000000034</v>
      </c>
      <c r="S33">
        <f>AVERAGE(R33:R36)+2*STDEV(R33:R36)</f>
        <v>671.64701374829508</v>
      </c>
      <c r="T33">
        <f>AVERAGE(R33:R40)-2*STDEV(R33:R40)</f>
        <v>63.849182377478883</v>
      </c>
    </row>
    <row r="34" spans="1:20" ht="25" x14ac:dyDescent="0.35">
      <c r="A34" s="16" t="s">
        <v>83</v>
      </c>
      <c r="B34" s="11">
        <v>0</v>
      </c>
      <c r="C34" s="11">
        <v>1</v>
      </c>
      <c r="D34" s="11">
        <v>2</v>
      </c>
      <c r="E34" s="11">
        <v>4</v>
      </c>
      <c r="F34" s="11">
        <v>8</v>
      </c>
      <c r="G34" s="11">
        <v>10</v>
      </c>
      <c r="H34" s="11">
        <v>12</v>
      </c>
      <c r="I34" s="11">
        <v>16</v>
      </c>
      <c r="J34" s="11">
        <v>20</v>
      </c>
      <c r="K34" s="11">
        <v>24</v>
      </c>
      <c r="M34" t="s">
        <v>85</v>
      </c>
      <c r="N34" s="17">
        <v>-0.1923</v>
      </c>
      <c r="P34" s="11" t="s">
        <v>9</v>
      </c>
      <c r="Q34">
        <f t="shared" ref="Q34:Q36" si="1">AVERAGE(B42:C42)</f>
        <v>21.383320000000019</v>
      </c>
      <c r="R34">
        <v>427.66640000000041</v>
      </c>
    </row>
    <row r="35" spans="1:20" x14ac:dyDescent="0.35">
      <c r="B35">
        <v>0</v>
      </c>
      <c r="D35">
        <v>7.4999999999999512E-3</v>
      </c>
      <c r="E35">
        <v>2.0499999999999963E-2</v>
      </c>
      <c r="F35">
        <v>3.9999999999999813E-2</v>
      </c>
      <c r="G35">
        <v>4.5999999999999819E-2</v>
      </c>
      <c r="H35">
        <v>6.3999999999999946E-2</v>
      </c>
      <c r="I35">
        <v>7.7499999999999902E-2</v>
      </c>
      <c r="J35">
        <v>9.0499999999999914E-2</v>
      </c>
      <c r="K35">
        <v>0.11149999999999993</v>
      </c>
      <c r="M35" t="s">
        <v>86</v>
      </c>
      <c r="N35">
        <v>-0.60950000000000004</v>
      </c>
      <c r="P35" s="11" t="s">
        <v>10</v>
      </c>
      <c r="Q35">
        <f t="shared" si="1"/>
        <v>2.4779500000000145</v>
      </c>
      <c r="R35">
        <v>49.559000000000289</v>
      </c>
    </row>
    <row r="36" spans="1:20" x14ac:dyDescent="0.35">
      <c r="P36" s="11" t="s">
        <v>11</v>
      </c>
      <c r="Q36">
        <f t="shared" si="1"/>
        <v>18.285830000000004</v>
      </c>
      <c r="R36">
        <v>365.71660000000014</v>
      </c>
    </row>
    <row r="37" spans="1:20" ht="25" x14ac:dyDescent="0.35">
      <c r="P37" s="11" t="s">
        <v>12</v>
      </c>
      <c r="Q37">
        <f>AVERAGE(D41:E41)</f>
        <v>28.112350000000013</v>
      </c>
      <c r="R37">
        <v>562.2470000000003</v>
      </c>
    </row>
    <row r="38" spans="1:20" ht="25" x14ac:dyDescent="0.35">
      <c r="A38" s="1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P38" s="11" t="s">
        <v>13</v>
      </c>
      <c r="Q38">
        <f t="shared" ref="Q38:Q40" si="2">AVERAGE(D42:E42)</f>
        <v>28.325970000000019</v>
      </c>
      <c r="R38">
        <v>566.51940000000047</v>
      </c>
    </row>
    <row r="39" spans="1:20" ht="25" x14ac:dyDescent="0.35">
      <c r="A39" s="2" t="s">
        <v>0</v>
      </c>
      <c r="B39" s="11">
        <v>0</v>
      </c>
      <c r="C39" s="11">
        <v>1</v>
      </c>
      <c r="D39" s="11">
        <v>2</v>
      </c>
      <c r="E39" s="11">
        <v>4</v>
      </c>
      <c r="F39" s="11">
        <v>8</v>
      </c>
      <c r="G39" s="11">
        <v>10</v>
      </c>
      <c r="H39" s="11">
        <v>12</v>
      </c>
      <c r="I39" s="11">
        <v>16</v>
      </c>
      <c r="J39" s="11">
        <v>20</v>
      </c>
      <c r="K39" s="11">
        <v>24</v>
      </c>
      <c r="L39" s="11"/>
      <c r="M39" s="11"/>
      <c r="P39" s="11" t="s">
        <v>14</v>
      </c>
      <c r="Q39">
        <f t="shared" si="2"/>
        <v>18.926690000000008</v>
      </c>
      <c r="R39">
        <v>378.53380000000016</v>
      </c>
    </row>
    <row r="40" spans="1:20" ht="25" x14ac:dyDescent="0.35">
      <c r="A40" s="2" t="s">
        <v>1</v>
      </c>
      <c r="B40" s="11">
        <v>0</v>
      </c>
      <c r="C40" s="11">
        <v>1</v>
      </c>
      <c r="D40" s="11">
        <v>2</v>
      </c>
      <c r="E40" s="11">
        <v>4</v>
      </c>
      <c r="F40" s="11">
        <v>8</v>
      </c>
      <c r="G40" s="11">
        <v>10</v>
      </c>
      <c r="H40" s="14">
        <v>12</v>
      </c>
      <c r="I40" s="14">
        <v>16</v>
      </c>
      <c r="J40" s="14">
        <v>20</v>
      </c>
      <c r="K40" s="14">
        <v>24</v>
      </c>
      <c r="L40" s="11"/>
      <c r="M40" s="11"/>
      <c r="P40" s="11" t="s">
        <v>15</v>
      </c>
      <c r="Q40">
        <f t="shared" si="2"/>
        <v>16.576870000000014</v>
      </c>
      <c r="R40">
        <v>331.53740000000028</v>
      </c>
    </row>
    <row r="41" spans="1:20" ht="25" x14ac:dyDescent="0.35">
      <c r="A41" s="2" t="s">
        <v>2</v>
      </c>
      <c r="B41" s="11">
        <f>$N$33*(B25-$N$35)+$N$34</f>
        <v>21.062890000000007</v>
      </c>
      <c r="C41" s="11">
        <f t="shared" ref="C41:M41" si="3">$N$33*(C25-$N$35)+$N$34</f>
        <v>20.422030000000031</v>
      </c>
      <c r="D41" s="11">
        <f t="shared" si="3"/>
        <v>28.325970000000016</v>
      </c>
      <c r="E41" s="11">
        <f t="shared" si="3"/>
        <v>27.898730000000015</v>
      </c>
      <c r="F41" s="11">
        <f t="shared" si="3"/>
        <v>21.062890000000007</v>
      </c>
      <c r="G41" s="11">
        <f t="shared" si="3"/>
        <v>21.062890000000007</v>
      </c>
      <c r="H41" s="11">
        <f t="shared" si="3"/>
        <v>27.471490000000014</v>
      </c>
      <c r="I41" s="11">
        <f t="shared" si="3"/>
        <v>21.276510000000009</v>
      </c>
      <c r="J41" s="11">
        <f t="shared" si="3"/>
        <v>22.558230000000009</v>
      </c>
      <c r="K41" s="11">
        <f t="shared" si="3"/>
        <v>22.34461000000001</v>
      </c>
      <c r="L41" s="11">
        <f t="shared" si="3"/>
        <v>20.208410000000008</v>
      </c>
      <c r="M41" s="11">
        <f t="shared" si="3"/>
        <v>19.994790000000005</v>
      </c>
      <c r="P41" s="11" t="s">
        <v>16</v>
      </c>
      <c r="Q41">
        <f>AVERAGE(F41:G41)</f>
        <v>21.062890000000007</v>
      </c>
      <c r="R41">
        <v>421.25780000000015</v>
      </c>
    </row>
    <row r="42" spans="1:20" x14ac:dyDescent="0.35">
      <c r="A42" s="2" t="s">
        <v>3</v>
      </c>
      <c r="B42" s="11">
        <f t="shared" ref="B42:M42" si="4">$N$33*(B26-$N$35)+$N$34</f>
        <v>21.917370000000009</v>
      </c>
      <c r="C42" s="11">
        <f t="shared" si="4"/>
        <v>20.849270000000033</v>
      </c>
      <c r="D42" s="11">
        <f t="shared" si="4"/>
        <v>28.325970000000027</v>
      </c>
      <c r="E42" s="11">
        <f t="shared" si="4"/>
        <v>28.325970000000016</v>
      </c>
      <c r="F42" s="11">
        <f t="shared" si="4"/>
        <v>26.403390000000012</v>
      </c>
      <c r="G42" s="11">
        <f t="shared" si="4"/>
        <v>25.548910000000014</v>
      </c>
      <c r="H42" s="11">
        <f t="shared" si="4"/>
        <v>19.567550000000008</v>
      </c>
      <c r="I42" s="11">
        <f t="shared" si="4"/>
        <v>19.99479000000003</v>
      </c>
      <c r="J42" s="11">
        <f t="shared" si="4"/>
        <v>18.285830000000004</v>
      </c>
      <c r="K42" s="11">
        <f t="shared" si="4"/>
        <v>18.072210000000005</v>
      </c>
      <c r="L42" s="11">
        <f t="shared" si="4"/>
        <v>17.431350000000027</v>
      </c>
      <c r="M42" s="11">
        <f t="shared" si="4"/>
        <v>17.644970000000004</v>
      </c>
      <c r="P42" s="11" t="s">
        <v>17</v>
      </c>
      <c r="Q42">
        <f t="shared" ref="Q42:Q44" si="5">AVERAGE(F42:G42)</f>
        <v>25.976150000000011</v>
      </c>
      <c r="R42">
        <v>519.52300000000014</v>
      </c>
    </row>
    <row r="43" spans="1:20" x14ac:dyDescent="0.35">
      <c r="A43" s="2" t="s">
        <v>4</v>
      </c>
      <c r="B43" s="11">
        <f t="shared" ref="B43:M43" si="6">$N$33*(B27-$N$35)+$N$34</f>
        <v>3.5460499999999917</v>
      </c>
      <c r="C43" s="11">
        <f t="shared" si="6"/>
        <v>1.4098500000000371</v>
      </c>
      <c r="D43" s="11">
        <f t="shared" si="6"/>
        <v>19.353930000000005</v>
      </c>
      <c r="E43" s="11">
        <f t="shared" si="6"/>
        <v>18.499450000000007</v>
      </c>
      <c r="F43" s="11">
        <f t="shared" si="6"/>
        <v>21.703750000000031</v>
      </c>
      <c r="G43" s="11">
        <f t="shared" si="6"/>
        <v>18.71307000000003</v>
      </c>
      <c r="H43" s="11">
        <f t="shared" si="6"/>
        <v>23.626330000000021</v>
      </c>
      <c r="I43" s="11">
        <f t="shared" si="6"/>
        <v>22.985470000000035</v>
      </c>
      <c r="J43" s="11">
        <f t="shared" si="6"/>
        <v>15.936010000000003</v>
      </c>
      <c r="K43" s="11">
        <f t="shared" si="6"/>
        <v>17.858590000000028</v>
      </c>
      <c r="L43" s="11">
        <f t="shared" si="6"/>
        <v>16.790490000000005</v>
      </c>
      <c r="M43" s="11">
        <f t="shared" si="6"/>
        <v>16.149630000000027</v>
      </c>
      <c r="P43" s="11" t="s">
        <v>18</v>
      </c>
      <c r="Q43">
        <f t="shared" si="5"/>
        <v>20.208410000000029</v>
      </c>
      <c r="R43">
        <v>404.16820000000058</v>
      </c>
    </row>
    <row r="44" spans="1:20" x14ac:dyDescent="0.35">
      <c r="A44" s="2" t="s">
        <v>5</v>
      </c>
      <c r="B44" s="11">
        <f t="shared" ref="B44:M44" si="7">$N$33*(B28-$N$35)+$N$34</f>
        <v>19.781170000000007</v>
      </c>
      <c r="C44" s="11">
        <f t="shared" si="7"/>
        <v>16.790490000000005</v>
      </c>
      <c r="D44" s="11">
        <f t="shared" si="7"/>
        <v>16.576870000000028</v>
      </c>
      <c r="E44" s="11">
        <f t="shared" si="7"/>
        <v>16.576870000000003</v>
      </c>
      <c r="F44" s="11">
        <f t="shared" si="7"/>
        <v>18.926690000000008</v>
      </c>
      <c r="G44" s="11">
        <f t="shared" si="7"/>
        <v>21.276510000000009</v>
      </c>
      <c r="H44" s="11">
        <f t="shared" si="7"/>
        <v>30.034930000000017</v>
      </c>
      <c r="I44" s="11">
        <f t="shared" si="7"/>
        <v>24.90805000000001</v>
      </c>
      <c r="J44" s="11">
        <f t="shared" si="7"/>
        <v>17.858590000000007</v>
      </c>
      <c r="K44" s="11">
        <f t="shared" si="7"/>
        <v>16.790490000000005</v>
      </c>
      <c r="L44" s="11">
        <f t="shared" si="7"/>
        <v>13.799810000000001</v>
      </c>
      <c r="M44" s="11">
        <f t="shared" si="7"/>
        <v>15.081530000000003</v>
      </c>
      <c r="P44" s="11" t="s">
        <v>19</v>
      </c>
      <c r="Q44">
        <f t="shared" si="5"/>
        <v>20.101600000000008</v>
      </c>
      <c r="R44">
        <v>402.03200000000015</v>
      </c>
    </row>
    <row r="45" spans="1:20" x14ac:dyDescent="0.35">
      <c r="A45" s="2" t="s">
        <v>6</v>
      </c>
      <c r="B45" s="11">
        <f t="shared" ref="B45:M45" si="8">$N$33*(B29-$N$35)+$N$34</f>
        <v>19.567550000000029</v>
      </c>
      <c r="C45" s="11">
        <f t="shared" si="8"/>
        <v>18.71307000000003</v>
      </c>
      <c r="D45" s="11">
        <f t="shared" si="8"/>
        <v>20.208410000000008</v>
      </c>
      <c r="E45" s="11">
        <f t="shared" si="8"/>
        <v>21.062890000000007</v>
      </c>
      <c r="F45" s="11">
        <f t="shared" si="8"/>
        <v>15.081530000000003</v>
      </c>
      <c r="G45" s="11">
        <f t="shared" si="8"/>
        <v>18.499450000000007</v>
      </c>
      <c r="H45" s="11">
        <f t="shared" si="8"/>
        <v>19.994790000000005</v>
      </c>
      <c r="I45" s="11">
        <f t="shared" si="8"/>
        <v>19.140310000000007</v>
      </c>
      <c r="J45" s="11">
        <f t="shared" si="8"/>
        <v>16.790490000000005</v>
      </c>
      <c r="K45" s="11">
        <f t="shared" si="8"/>
        <v>17.217730000000003</v>
      </c>
      <c r="L45" s="11">
        <f t="shared" si="8"/>
        <v>18.072210000000005</v>
      </c>
      <c r="M45" s="11">
        <f t="shared" si="8"/>
        <v>22.130990000000008</v>
      </c>
      <c r="P45" s="12" t="s">
        <v>20</v>
      </c>
      <c r="Q45">
        <f>AVERAGE(H41:I41)</f>
        <v>24.374000000000009</v>
      </c>
      <c r="R45">
        <v>487.48000000000019</v>
      </c>
    </row>
    <row r="46" spans="1:20" x14ac:dyDescent="0.35">
      <c r="A46" s="2" t="s">
        <v>7</v>
      </c>
      <c r="B46" s="11">
        <f t="shared" ref="B46:M46" si="9">$N$33*(B30-$N$35)+$N$34</f>
        <v>17.431350000000027</v>
      </c>
      <c r="C46" s="11">
        <f t="shared" si="9"/>
        <v>19.567550000000029</v>
      </c>
      <c r="D46" s="11">
        <f t="shared" si="9"/>
        <v>29.821310000000004</v>
      </c>
      <c r="E46" s="11">
        <f t="shared" si="9"/>
        <v>27.044250000000012</v>
      </c>
      <c r="F46" s="11">
        <f t="shared" si="9"/>
        <v>20.635650000000009</v>
      </c>
      <c r="G46" s="11">
        <f t="shared" si="9"/>
        <v>19.781170000000007</v>
      </c>
      <c r="H46" s="11">
        <f t="shared" si="9"/>
        <v>21.703750000000031</v>
      </c>
      <c r="I46" s="11">
        <f t="shared" si="9"/>
        <v>18.713070000000005</v>
      </c>
      <c r="J46" s="11">
        <f t="shared" si="9"/>
        <v>20.208410000000008</v>
      </c>
      <c r="K46" s="11">
        <f t="shared" si="9"/>
        <v>19.567550000000008</v>
      </c>
      <c r="L46" s="11">
        <f t="shared" si="9"/>
        <v>27.898730000000025</v>
      </c>
      <c r="M46" s="11">
        <f t="shared" si="9"/>
        <v>20.422030000000007</v>
      </c>
      <c r="P46" s="12" t="s">
        <v>21</v>
      </c>
      <c r="Q46">
        <f t="shared" ref="Q46:Q48" si="10">AVERAGE(H42:I42)</f>
        <v>19.781170000000017</v>
      </c>
      <c r="R46">
        <v>395.62340000000034</v>
      </c>
    </row>
    <row r="47" spans="1:20" x14ac:dyDescent="0.35">
      <c r="P47" s="12" t="s">
        <v>22</v>
      </c>
      <c r="Q47">
        <f t="shared" si="10"/>
        <v>23.30590000000003</v>
      </c>
      <c r="R47">
        <v>466.11800000000056</v>
      </c>
    </row>
    <row r="48" spans="1:20" x14ac:dyDescent="0.35">
      <c r="P48" s="12" t="s">
        <v>23</v>
      </c>
      <c r="Q48">
        <f t="shared" si="10"/>
        <v>27.471490000000014</v>
      </c>
      <c r="R48">
        <v>549.42980000000034</v>
      </c>
    </row>
    <row r="49" spans="16:18" x14ac:dyDescent="0.35">
      <c r="P49" s="11" t="s">
        <v>24</v>
      </c>
      <c r="Q49">
        <f>AVERAGE(J41:K41)</f>
        <v>22.451420000000009</v>
      </c>
      <c r="R49">
        <v>449.0284000000002</v>
      </c>
    </row>
    <row r="50" spans="16:18" x14ac:dyDescent="0.35">
      <c r="P50" s="11" t="s">
        <v>25</v>
      </c>
      <c r="Q50">
        <f t="shared" ref="Q50:Q52" si="11">AVERAGE(J42:K42)</f>
        <v>18.179020000000005</v>
      </c>
      <c r="R50">
        <v>363.58040000000005</v>
      </c>
    </row>
    <row r="51" spans="16:18" x14ac:dyDescent="0.35">
      <c r="P51" s="11" t="s">
        <v>26</v>
      </c>
      <c r="Q51">
        <f t="shared" si="11"/>
        <v>16.897300000000016</v>
      </c>
      <c r="R51">
        <v>337.94600000000031</v>
      </c>
    </row>
    <row r="52" spans="16:18" x14ac:dyDescent="0.35">
      <c r="P52" s="11" t="s">
        <v>27</v>
      </c>
      <c r="Q52">
        <f t="shared" si="11"/>
        <v>17.324540000000006</v>
      </c>
      <c r="R52">
        <v>346.49080000000015</v>
      </c>
    </row>
    <row r="53" spans="16:18" x14ac:dyDescent="0.35">
      <c r="P53" s="11" t="s">
        <v>28</v>
      </c>
      <c r="Q53">
        <f>AVERAGE(L41:M41)</f>
        <v>20.101600000000005</v>
      </c>
      <c r="R53">
        <v>402.0320000000001</v>
      </c>
    </row>
    <row r="54" spans="16:18" x14ac:dyDescent="0.35">
      <c r="P54" s="11" t="s">
        <v>29</v>
      </c>
      <c r="Q54">
        <f t="shared" ref="Q54:Q56" si="12">AVERAGE(L42:M42)</f>
        <v>17.538160000000016</v>
      </c>
      <c r="R54">
        <v>350.76320000000032</v>
      </c>
    </row>
    <row r="55" spans="16:18" x14ac:dyDescent="0.35">
      <c r="P55" s="11" t="s">
        <v>30</v>
      </c>
      <c r="Q55">
        <f t="shared" si="12"/>
        <v>16.470060000000018</v>
      </c>
      <c r="R55">
        <v>329.40120000000036</v>
      </c>
    </row>
    <row r="56" spans="16:18" x14ac:dyDescent="0.35">
      <c r="P56" s="11" t="s">
        <v>31</v>
      </c>
      <c r="Q56">
        <f t="shared" si="12"/>
        <v>14.440670000000001</v>
      </c>
      <c r="R56">
        <v>288.8134</v>
      </c>
    </row>
    <row r="57" spans="16:18" x14ac:dyDescent="0.35">
      <c r="P57" s="11" t="s">
        <v>32</v>
      </c>
      <c r="Q57">
        <f>AVERAGE(B45:B46)</f>
        <v>18.499450000000028</v>
      </c>
      <c r="R57">
        <v>369.98900000000054</v>
      </c>
    </row>
    <row r="58" spans="16:18" x14ac:dyDescent="0.35">
      <c r="P58" s="11" t="s">
        <v>33</v>
      </c>
      <c r="Q58">
        <f>AVERAGE(C45:C46)</f>
        <v>19.140310000000028</v>
      </c>
      <c r="R58">
        <v>382.80620000000056</v>
      </c>
    </row>
    <row r="59" spans="16:18" x14ac:dyDescent="0.35">
      <c r="P59" s="11" t="s">
        <v>34</v>
      </c>
      <c r="Q59">
        <f>AVERAGE(D45:D46)</f>
        <v>25.014860000000006</v>
      </c>
      <c r="R59">
        <v>500.29720000000009</v>
      </c>
    </row>
    <row r="60" spans="16:18" x14ac:dyDescent="0.35">
      <c r="P60" s="11" t="s">
        <v>35</v>
      </c>
      <c r="Q60">
        <f>AVERAGE(E45:E46)</f>
        <v>24.053570000000008</v>
      </c>
      <c r="R60">
        <v>481.07140000000015</v>
      </c>
    </row>
    <row r="61" spans="16:18" x14ac:dyDescent="0.35">
      <c r="P61" s="11" t="s">
        <v>36</v>
      </c>
      <c r="Q61">
        <f>AVERAGE(F45:F46)</f>
        <v>17.858590000000007</v>
      </c>
      <c r="R61">
        <v>357.17180000000013</v>
      </c>
    </row>
    <row r="62" spans="16:18" x14ac:dyDescent="0.35">
      <c r="P62" s="11" t="s">
        <v>37</v>
      </c>
      <c r="Q62">
        <f>AVERAGE(G45:G46)</f>
        <v>19.140310000000007</v>
      </c>
      <c r="R62">
        <v>382.80620000000016</v>
      </c>
    </row>
    <row r="63" spans="16:18" x14ac:dyDescent="0.35">
      <c r="P63" s="11" t="s">
        <v>38</v>
      </c>
      <c r="Q63">
        <f>AVERAGE(H45:H46)</f>
        <v>20.849270000000018</v>
      </c>
      <c r="R63">
        <v>416.98540000000037</v>
      </c>
    </row>
    <row r="64" spans="16:18" x14ac:dyDescent="0.35">
      <c r="P64" s="13" t="s">
        <v>39</v>
      </c>
      <c r="Q64">
        <f>AVERAGE(I45:I46)</f>
        <v>18.926690000000008</v>
      </c>
      <c r="R64">
        <v>378.53380000000016</v>
      </c>
    </row>
    <row r="65" spans="16:18" x14ac:dyDescent="0.35">
      <c r="P65" s="11" t="s">
        <v>40</v>
      </c>
      <c r="Q65">
        <f>AVERAGE(J45:J46)</f>
        <v>18.499450000000007</v>
      </c>
      <c r="R65">
        <v>369.98900000000015</v>
      </c>
    </row>
    <row r="66" spans="16:18" x14ac:dyDescent="0.35">
      <c r="P66" s="11" t="s">
        <v>41</v>
      </c>
      <c r="Q66">
        <f>AVERAGE(K45:K46)</f>
        <v>18.392640000000007</v>
      </c>
      <c r="R66">
        <v>367.85280000000017</v>
      </c>
    </row>
    <row r="67" spans="16:18" x14ac:dyDescent="0.35">
      <c r="P67" s="11" t="s">
        <v>42</v>
      </c>
      <c r="Q67">
        <f>AVERAGE(L45:L46)</f>
        <v>22.985470000000014</v>
      </c>
      <c r="R67">
        <v>459.70940000000024</v>
      </c>
    </row>
    <row r="68" spans="16:18" x14ac:dyDescent="0.35">
      <c r="P68" s="11" t="s">
        <v>43</v>
      </c>
      <c r="Q68">
        <f>AVERAGE(M45:M46)</f>
        <v>21.276510000000009</v>
      </c>
      <c r="R68">
        <v>425.53020000000021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2022-04-16T23:41:21Z</dcterms:created>
  <dcterms:modified xsi:type="dcterms:W3CDTF">2022-11-22T17:12:45Z</dcterms:modified>
</cp:coreProperties>
</file>