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PicoGreen\GMS3 PG\"/>
    </mc:Choice>
  </mc:AlternateContent>
  <xr:revisionPtr revIDLastSave="0" documentId="13_ncr:1_{0745AFCF-2B6F-4915-95D8-0CF171047B7A}" xr6:coauthVersionLast="47" xr6:coauthVersionMax="47" xr10:uidLastSave="{00000000-0000-0000-0000-000000000000}"/>
  <bookViews>
    <workbookView xWindow="-110" yWindow="-110" windowWidth="19420" windowHeight="10300" activeTab="1" xr2:uid="{40D95AFF-4AB0-49E9-ACB8-8DB2AB5A6714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2" l="1"/>
  <c r="P3" i="1"/>
  <c r="C23" i="2" l="1"/>
  <c r="R16" i="2"/>
  <c r="R29" i="2"/>
  <c r="R25" i="1"/>
  <c r="S16" i="1"/>
  <c r="Q14" i="1"/>
  <c r="B22" i="1"/>
  <c r="X51" i="2" l="1"/>
  <c r="X26" i="2"/>
  <c r="W26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26" i="2"/>
  <c r="R61" i="2"/>
  <c r="R60" i="2"/>
  <c r="R51" i="2"/>
  <c r="R52" i="2"/>
  <c r="R53" i="2"/>
  <c r="R54" i="2"/>
  <c r="R55" i="2"/>
  <c r="R56" i="2"/>
  <c r="R57" i="2"/>
  <c r="R58" i="2"/>
  <c r="R59" i="2"/>
  <c r="R50" i="2"/>
  <c r="R47" i="2"/>
  <c r="R48" i="2"/>
  <c r="R49" i="2"/>
  <c r="R46" i="2"/>
  <c r="R43" i="2"/>
  <c r="R44" i="2"/>
  <c r="R45" i="2"/>
  <c r="R42" i="2"/>
  <c r="R39" i="2"/>
  <c r="R40" i="2"/>
  <c r="R41" i="2"/>
  <c r="R38" i="2"/>
  <c r="R35" i="2"/>
  <c r="R36" i="2"/>
  <c r="R37" i="2"/>
  <c r="R34" i="2"/>
  <c r="R31" i="2"/>
  <c r="R32" i="2"/>
  <c r="R33" i="2"/>
  <c r="R30" i="2"/>
  <c r="R27" i="2"/>
  <c r="S27" i="2" s="1"/>
  <c r="V26" i="2" s="1"/>
  <c r="R56" i="1"/>
  <c r="R57" i="1"/>
  <c r="R58" i="1"/>
  <c r="R59" i="1"/>
  <c r="R60" i="1"/>
  <c r="R54" i="1"/>
  <c r="R55" i="1"/>
  <c r="R53" i="1"/>
  <c r="R50" i="1"/>
  <c r="R51" i="1"/>
  <c r="R52" i="1"/>
  <c r="R49" i="1"/>
  <c r="R46" i="1"/>
  <c r="R47" i="1"/>
  <c r="R48" i="1"/>
  <c r="R45" i="1"/>
  <c r="R42" i="1"/>
  <c r="R43" i="1"/>
  <c r="R44" i="1"/>
  <c r="R41" i="1"/>
  <c r="R38" i="1"/>
  <c r="R39" i="1"/>
  <c r="R40" i="1"/>
  <c r="R37" i="1"/>
  <c r="R34" i="1"/>
  <c r="R35" i="1"/>
  <c r="R36" i="1"/>
  <c r="R33" i="1"/>
  <c r="R30" i="1"/>
  <c r="R31" i="1"/>
  <c r="R32" i="1"/>
  <c r="R29" i="1"/>
  <c r="R26" i="1"/>
  <c r="R27" i="1"/>
  <c r="R28" i="1"/>
  <c r="Q16" i="2"/>
  <c r="S16" i="2"/>
  <c r="T16" i="2"/>
  <c r="U16" i="2"/>
  <c r="V16" i="2"/>
  <c r="W16" i="2"/>
  <c r="X16" i="2"/>
  <c r="Y16" i="2"/>
  <c r="Z16" i="2"/>
  <c r="AA16" i="2"/>
  <c r="AB16" i="2"/>
  <c r="S17" i="2"/>
  <c r="T17" i="2"/>
  <c r="U17" i="2"/>
  <c r="V17" i="2"/>
  <c r="W17" i="2"/>
  <c r="X17" i="2"/>
  <c r="Y17" i="2"/>
  <c r="Z17" i="2"/>
  <c r="AA17" i="2"/>
  <c r="AB17" i="2"/>
  <c r="Q18" i="2"/>
  <c r="R18" i="2"/>
  <c r="S18" i="2"/>
  <c r="T18" i="2"/>
  <c r="U18" i="2"/>
  <c r="V18" i="2"/>
  <c r="W18" i="2"/>
  <c r="X18" i="2"/>
  <c r="Y18" i="2"/>
  <c r="Z18" i="2"/>
  <c r="AA18" i="2"/>
  <c r="AB18" i="2"/>
  <c r="Q19" i="2"/>
  <c r="R19" i="2"/>
  <c r="S19" i="2"/>
  <c r="T19" i="2"/>
  <c r="U19" i="2"/>
  <c r="V19" i="2"/>
  <c r="W19" i="2"/>
  <c r="X19" i="2"/>
  <c r="Y19" i="2"/>
  <c r="Z19" i="2"/>
  <c r="AA19" i="2"/>
  <c r="AB19" i="2"/>
  <c r="Q20" i="2"/>
  <c r="R20" i="2"/>
  <c r="S20" i="2"/>
  <c r="T20" i="2"/>
  <c r="U20" i="2"/>
  <c r="V20" i="2"/>
  <c r="W20" i="2"/>
  <c r="X20" i="2"/>
  <c r="Y20" i="2"/>
  <c r="Z20" i="2"/>
  <c r="AA20" i="2"/>
  <c r="AB20" i="2"/>
  <c r="R15" i="2"/>
  <c r="S15" i="2"/>
  <c r="T15" i="2"/>
  <c r="U15" i="2"/>
  <c r="V15" i="2"/>
  <c r="W15" i="2"/>
  <c r="X15" i="2"/>
  <c r="Y15" i="2"/>
  <c r="Z15" i="2"/>
  <c r="AA15" i="2"/>
  <c r="AB15" i="2"/>
  <c r="Q15" i="2"/>
  <c r="R26" i="2" s="1"/>
  <c r="G23" i="2"/>
  <c r="F23" i="2"/>
  <c r="E23" i="2"/>
  <c r="D23" i="2"/>
  <c r="B23" i="2"/>
  <c r="R15" i="1"/>
  <c r="S15" i="1"/>
  <c r="T15" i="1"/>
  <c r="U15" i="1"/>
  <c r="V15" i="1"/>
  <c r="W15" i="1"/>
  <c r="X15" i="1"/>
  <c r="Y15" i="1"/>
  <c r="Z15" i="1"/>
  <c r="AA15" i="1"/>
  <c r="AB15" i="1"/>
  <c r="R16" i="1"/>
  <c r="T16" i="1"/>
  <c r="U16" i="1"/>
  <c r="V16" i="1"/>
  <c r="W16" i="1"/>
  <c r="X16" i="1"/>
  <c r="Y16" i="1"/>
  <c r="Z16" i="1"/>
  <c r="AA16" i="1"/>
  <c r="AB16" i="1"/>
  <c r="R17" i="1"/>
  <c r="S17" i="1"/>
  <c r="T17" i="1"/>
  <c r="U17" i="1"/>
  <c r="V17" i="1"/>
  <c r="W17" i="1"/>
  <c r="X17" i="1"/>
  <c r="Y17" i="1"/>
  <c r="Z17" i="1"/>
  <c r="AA17" i="1"/>
  <c r="AB17" i="1"/>
  <c r="R18" i="1"/>
  <c r="S18" i="1"/>
  <c r="T18" i="1"/>
  <c r="U18" i="1"/>
  <c r="V18" i="1"/>
  <c r="W18" i="1"/>
  <c r="X18" i="1"/>
  <c r="Y18" i="1"/>
  <c r="Z18" i="1"/>
  <c r="AA18" i="1"/>
  <c r="AB18" i="1"/>
  <c r="R19" i="1"/>
  <c r="S19" i="1"/>
  <c r="T19" i="1"/>
  <c r="U19" i="1"/>
  <c r="V19" i="1"/>
  <c r="W19" i="1"/>
  <c r="X19" i="1"/>
  <c r="Y19" i="1"/>
  <c r="Z19" i="1"/>
  <c r="AA19" i="1"/>
  <c r="AB19" i="1"/>
  <c r="R14" i="1"/>
  <c r="S14" i="1"/>
  <c r="T14" i="1"/>
  <c r="U14" i="1"/>
  <c r="V14" i="1"/>
  <c r="W14" i="1"/>
  <c r="X14" i="1"/>
  <c r="Y14" i="1"/>
  <c r="Z14" i="1"/>
  <c r="AA14" i="1"/>
  <c r="AB14" i="1"/>
  <c r="Q15" i="1"/>
  <c r="Q16" i="1"/>
  <c r="Q17" i="1"/>
  <c r="Q18" i="1"/>
  <c r="Q19" i="1"/>
  <c r="B23" i="1" a="1"/>
  <c r="B23" i="1" s="1"/>
  <c r="D22" i="1"/>
  <c r="C22" i="1"/>
  <c r="G22" i="1"/>
  <c r="F22" i="1"/>
  <c r="E22" i="1"/>
  <c r="S25" i="1" l="1" a="1"/>
  <c r="S25" i="1" s="1"/>
  <c r="B24" i="2" a="1"/>
  <c r="B24" i="2" s="1"/>
  <c r="V49" i="1" l="1"/>
  <c r="U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<sst xmlns="http://schemas.openxmlformats.org/spreadsheetml/2006/main" count="288" uniqueCount="88">
  <si>
    <t>A</t>
  </si>
  <si>
    <t>B</t>
  </si>
  <si>
    <t>C</t>
  </si>
  <si>
    <t>D</t>
  </si>
  <si>
    <t>E</t>
  </si>
  <si>
    <t>F</t>
  </si>
  <si>
    <t>G</t>
  </si>
  <si>
    <t>H</t>
  </si>
  <si>
    <t>D3 0 A</t>
  </si>
  <si>
    <t>D7 0 A</t>
  </si>
  <si>
    <t>D3 0 B</t>
  </si>
  <si>
    <t>D7 0 B</t>
  </si>
  <si>
    <t>D3 0 C</t>
  </si>
  <si>
    <t>D7 0 C</t>
  </si>
  <si>
    <t>D3 0 D</t>
  </si>
  <si>
    <t>D7 0 D</t>
  </si>
  <si>
    <t>D3 100 A</t>
  </si>
  <si>
    <t>D3 100 B</t>
  </si>
  <si>
    <t>D3 100 C</t>
  </si>
  <si>
    <t>D3 100 D</t>
  </si>
  <si>
    <t>D3 200 A</t>
  </si>
  <si>
    <t>D3 200 B</t>
  </si>
  <si>
    <t>D3 200 C</t>
  </si>
  <si>
    <t>D3 200 D</t>
  </si>
  <si>
    <t>D7 100 A</t>
  </si>
  <si>
    <t>D7 100 B</t>
  </si>
  <si>
    <t>D7 100 C</t>
  </si>
  <si>
    <t>D7 100 D</t>
  </si>
  <si>
    <t>D3 750 A</t>
  </si>
  <si>
    <t>D3 750 B</t>
  </si>
  <si>
    <t>D3 750 C</t>
  </si>
  <si>
    <t>D3 750 D</t>
  </si>
  <si>
    <t>D3 2 A</t>
  </si>
  <si>
    <t>D3 2 B</t>
  </si>
  <si>
    <t>D3 2 C</t>
  </si>
  <si>
    <t>D3 2 D</t>
  </si>
  <si>
    <t>D3 4 A</t>
  </si>
  <si>
    <t>D3 4 B</t>
  </si>
  <si>
    <t>D3 4 C</t>
  </si>
  <si>
    <t>D3 4 D</t>
  </si>
  <si>
    <t>D7 4 A</t>
  </si>
  <si>
    <t>D7 200 A</t>
  </si>
  <si>
    <t>D7 200 B</t>
  </si>
  <si>
    <t>D7 200 C</t>
  </si>
  <si>
    <t>D7 200 D</t>
  </si>
  <si>
    <t>D7.1 0 A</t>
  </si>
  <si>
    <t>D7.1 0 B</t>
  </si>
  <si>
    <t>D7.1 0 C</t>
  </si>
  <si>
    <t>D7.1 0 D</t>
  </si>
  <si>
    <t>D7.1 100 A</t>
  </si>
  <si>
    <t>D7.1 100 B</t>
  </si>
  <si>
    <t>D7.1 100 C</t>
  </si>
  <si>
    <t>D7.1 100 D</t>
  </si>
  <si>
    <t>D7.1 200 A</t>
  </si>
  <si>
    <t>D7.1 200 B</t>
  </si>
  <si>
    <t>D7.1 200 C</t>
  </si>
  <si>
    <t>D7.1 200 D</t>
  </si>
  <si>
    <t>D7.1 750 A</t>
  </si>
  <si>
    <t>D7.1 750 B</t>
  </si>
  <si>
    <t>D7.1 750 C</t>
  </si>
  <si>
    <t>D7.1 750 D</t>
  </si>
  <si>
    <t>D7.1 2 A</t>
  </si>
  <si>
    <t>D7.1 2 B</t>
  </si>
  <si>
    <t>D7.1 2 C</t>
  </si>
  <si>
    <t>D7.1 2 D</t>
  </si>
  <si>
    <t>D7.1 4 A</t>
  </si>
  <si>
    <t>D7.1 4 B</t>
  </si>
  <si>
    <t>D7.1 4 C</t>
  </si>
  <si>
    <t>D7.1 4 D</t>
  </si>
  <si>
    <t>D7 750 A</t>
  </si>
  <si>
    <t>D7 750 B</t>
  </si>
  <si>
    <t>D7 750 C</t>
  </si>
  <si>
    <t>D7 750 D</t>
  </si>
  <si>
    <t>D7 2 A</t>
  </si>
  <si>
    <t>D7 2 B</t>
  </si>
  <si>
    <t>D7 2 C</t>
  </si>
  <si>
    <t>D7 2 D</t>
  </si>
  <si>
    <t>D7 4 B</t>
  </si>
  <si>
    <t>D7 4 C</t>
  </si>
  <si>
    <t>D7 4 D</t>
  </si>
  <si>
    <t>standard avgs</t>
  </si>
  <si>
    <t>zeroed standards</t>
  </si>
  <si>
    <t>standards</t>
  </si>
  <si>
    <t>m</t>
  </si>
  <si>
    <t>b</t>
  </si>
  <si>
    <t xml:space="preserve">zero </t>
  </si>
  <si>
    <t>ng/mL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</si>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</sst>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</a:t>
            </a:r>
            <a:r>
              <a:rPr lang="en-US" baseline="0"/>
              <a:t> Standard Curve Plate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60258092738408"/>
                  <c:y val="-0.1995508894721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1'!$B$23:$G$23</c:f>
              <c:numCache>
                <c:formatCode>General</c:formatCode>
                <c:ptCount val="6"/>
                <c:pt idx="0">
                  <c:v>0</c:v>
                </c:pt>
                <c:pt idx="1">
                  <c:v>13.5</c:v>
                </c:pt>
                <c:pt idx="2">
                  <c:v>31</c:v>
                </c:pt>
                <c:pt idx="3">
                  <c:v>69</c:v>
                </c:pt>
                <c:pt idx="4">
                  <c:v>140</c:v>
                </c:pt>
                <c:pt idx="5">
                  <c:v>229</c:v>
                </c:pt>
              </c:numCache>
            </c:numRef>
          </c:xVal>
          <c:yVal>
            <c:numRef>
              <c:f>'Plate 1'!$B$24:$G$24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1-496B-B982-71F260370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556080"/>
        <c:axId val="777556496"/>
      </c:scatterChart>
      <c:valAx>
        <c:axId val="77755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56496"/>
        <c:crosses val="autoZero"/>
        <c:crossBetween val="midCat"/>
      </c:valAx>
      <c:valAx>
        <c:axId val="7775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5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</a:t>
            </a:r>
            <a:r>
              <a:rPr lang="en-US" baseline="0"/>
              <a:t> Standard Curve Plate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02921493033496"/>
                  <c:y val="-0.18718183469703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2'!$B$24:$G$24</c:f>
              <c:numCache>
                <c:formatCode>General</c:formatCode>
                <c:ptCount val="6"/>
                <c:pt idx="0">
                  <c:v>0</c:v>
                </c:pt>
                <c:pt idx="1">
                  <c:v>17.5</c:v>
                </c:pt>
                <c:pt idx="2">
                  <c:v>29.5</c:v>
                </c:pt>
                <c:pt idx="3">
                  <c:v>66</c:v>
                </c:pt>
                <c:pt idx="4">
                  <c:v>143</c:v>
                </c:pt>
                <c:pt idx="5">
                  <c:v>228.5</c:v>
                </c:pt>
              </c:numCache>
            </c:numRef>
          </c:xVal>
          <c:yVal>
            <c:numRef>
              <c:f>'Plate 2'!$B$25:$G$25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C-4F5B-8BDA-D26A46EE3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747552"/>
        <c:axId val="957745472"/>
      </c:scatterChart>
      <c:valAx>
        <c:axId val="95774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45472"/>
        <c:crosses val="autoZero"/>
        <c:crossBetween val="midCat"/>
      </c:valAx>
      <c:valAx>
        <c:axId val="957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536575</xdr:colOff>
      <xdr:row>25</xdr:row>
      <xdr:rowOff>63500</xdr:rowOff>
    </xdr:from>
    <xdr:to>
      <xdr:col>9</xdr:col>
      <xdr:colOff>231775</xdr:colOff>
      <xdr:row>40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77321-8783-4D6B-B44F-07EC28A0A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606425</xdr:colOff>
      <xdr:row>27</xdr:row>
      <xdr:rowOff>12700</xdr:rowOff>
    </xdr:from>
    <xdr:to>
      <xdr:col>12</xdr:col>
      <xdr:colOff>186765</xdr:colOff>
      <xdr:row>37</xdr:row>
      <xdr:rowOff>276412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12365-FFEE-4556-AD63-73A14DF74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3F64-F807-4FA7-897C-F8784307EAB6}">
  <dimension ref="A1:AB60"/>
  <sheetViews>
    <sheetView zoomScale="73" zoomScaleNormal="130" workbookViewId="0">
      <selection activeCell="P4" sqref="P4"/>
    </sheetView>
  </sheetViews>
  <sheetFormatPr defaultRowHeight="14.5" x14ac:dyDescent="0.35"/>
  <cols>
    <col min="18" max="18" width="9.45312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8" x14ac:dyDescent="0.35">
      <c r="A2" s="2" t="s">
        <v>0</v>
      </c>
      <c r="B2" s="3">
        <v>5</v>
      </c>
      <c r="C2" s="3">
        <v>14</v>
      </c>
      <c r="D2" s="4">
        <v>32</v>
      </c>
      <c r="E2" s="5">
        <v>69</v>
      </c>
      <c r="F2" s="6">
        <v>138</v>
      </c>
      <c r="G2" s="7">
        <v>233</v>
      </c>
      <c r="H2" s="3">
        <v>7</v>
      </c>
      <c r="I2" s="3">
        <v>6</v>
      </c>
      <c r="J2" s="3">
        <v>0</v>
      </c>
      <c r="K2" s="3">
        <v>0</v>
      </c>
      <c r="L2" s="3">
        <v>5</v>
      </c>
      <c r="M2" s="3">
        <v>0</v>
      </c>
      <c r="N2" s="8">
        <v>485528</v>
      </c>
    </row>
    <row r="3" spans="1:28" x14ac:dyDescent="0.35">
      <c r="A3" s="2" t="s">
        <v>1</v>
      </c>
      <c r="B3" s="3">
        <v>3</v>
      </c>
      <c r="C3" s="4">
        <v>21</v>
      </c>
      <c r="D3" s="9">
        <v>38</v>
      </c>
      <c r="E3" s="5">
        <v>77</v>
      </c>
      <c r="F3" s="10">
        <v>150</v>
      </c>
      <c r="G3" s="7">
        <v>233</v>
      </c>
      <c r="H3" s="3">
        <v>4</v>
      </c>
      <c r="I3" s="3">
        <v>2</v>
      </c>
      <c r="J3" s="3">
        <v>4</v>
      </c>
      <c r="K3" s="3">
        <v>0</v>
      </c>
      <c r="L3" s="3">
        <v>3</v>
      </c>
      <c r="M3" s="3">
        <v>0</v>
      </c>
      <c r="N3" s="8">
        <v>485528</v>
      </c>
      <c r="P3">
        <f>AVERAGE(B8:M9)</f>
        <v>119.70833333333333</v>
      </c>
    </row>
    <row r="4" spans="1:28" x14ac:dyDescent="0.35">
      <c r="A4" s="2" t="s">
        <v>2</v>
      </c>
      <c r="B4" s="10">
        <v>158</v>
      </c>
      <c r="C4" s="10">
        <v>153</v>
      </c>
      <c r="D4" s="10">
        <v>160</v>
      </c>
      <c r="E4" s="10">
        <v>152</v>
      </c>
      <c r="F4" s="11">
        <v>109</v>
      </c>
      <c r="G4" s="11">
        <v>104</v>
      </c>
      <c r="H4" s="12">
        <v>127</v>
      </c>
      <c r="I4" s="6">
        <v>135</v>
      </c>
      <c r="J4" s="6">
        <v>143</v>
      </c>
      <c r="K4" s="12">
        <v>133</v>
      </c>
      <c r="L4" s="10">
        <v>152</v>
      </c>
      <c r="M4" s="6">
        <v>144</v>
      </c>
      <c r="N4" s="8">
        <v>485528</v>
      </c>
    </row>
    <row r="5" spans="1:28" x14ac:dyDescent="0.35">
      <c r="A5" s="2" t="s">
        <v>3</v>
      </c>
      <c r="B5" s="11">
        <v>109</v>
      </c>
      <c r="C5" s="11">
        <v>107</v>
      </c>
      <c r="D5" s="12">
        <v>133</v>
      </c>
      <c r="E5" s="6">
        <v>135</v>
      </c>
      <c r="F5" s="13">
        <v>181</v>
      </c>
      <c r="G5" s="14">
        <v>186</v>
      </c>
      <c r="H5" s="11">
        <v>100</v>
      </c>
      <c r="I5" s="11">
        <v>109</v>
      </c>
      <c r="J5" s="10">
        <v>165</v>
      </c>
      <c r="K5" s="10">
        <v>151</v>
      </c>
      <c r="L5" s="10">
        <v>152</v>
      </c>
      <c r="M5" s="10">
        <v>155</v>
      </c>
      <c r="N5" s="8">
        <v>485528</v>
      </c>
    </row>
    <row r="6" spans="1:28" x14ac:dyDescent="0.35">
      <c r="A6" s="2" t="s">
        <v>4</v>
      </c>
      <c r="B6" s="10">
        <v>151</v>
      </c>
      <c r="C6" s="10">
        <v>150</v>
      </c>
      <c r="D6" s="10">
        <v>157</v>
      </c>
      <c r="E6" s="6">
        <v>140</v>
      </c>
      <c r="F6" s="12">
        <v>132</v>
      </c>
      <c r="G6" s="12">
        <v>126</v>
      </c>
      <c r="H6" s="14">
        <v>195</v>
      </c>
      <c r="I6" s="14">
        <v>184</v>
      </c>
      <c r="J6" s="6">
        <v>138</v>
      </c>
      <c r="K6" s="12">
        <v>127</v>
      </c>
      <c r="L6" s="6">
        <v>138</v>
      </c>
      <c r="M6" s="6">
        <v>142</v>
      </c>
      <c r="N6" s="8">
        <v>485528</v>
      </c>
    </row>
    <row r="7" spans="1:28" x14ac:dyDescent="0.35">
      <c r="A7" s="2" t="s">
        <v>5</v>
      </c>
      <c r="B7" s="10">
        <v>156</v>
      </c>
      <c r="C7" s="10">
        <v>158</v>
      </c>
      <c r="D7" s="12">
        <v>117</v>
      </c>
      <c r="E7" s="11">
        <v>113</v>
      </c>
      <c r="F7" s="6">
        <v>134</v>
      </c>
      <c r="G7" s="6">
        <v>137</v>
      </c>
      <c r="H7" s="12">
        <v>125</v>
      </c>
      <c r="I7" s="12">
        <v>124</v>
      </c>
      <c r="J7" s="10">
        <v>166</v>
      </c>
      <c r="K7" s="6">
        <v>149</v>
      </c>
      <c r="L7" s="10">
        <v>154</v>
      </c>
      <c r="M7" s="6">
        <v>147</v>
      </c>
      <c r="N7" s="8">
        <v>485528</v>
      </c>
    </row>
    <row r="8" spans="1:28" x14ac:dyDescent="0.35">
      <c r="A8" s="2" t="s">
        <v>6</v>
      </c>
      <c r="B8" s="15">
        <v>87</v>
      </c>
      <c r="C8" s="11">
        <v>104</v>
      </c>
      <c r="D8" s="6">
        <v>141</v>
      </c>
      <c r="E8" s="6">
        <v>142</v>
      </c>
      <c r="F8" s="12">
        <v>125</v>
      </c>
      <c r="G8" s="15">
        <v>93</v>
      </c>
      <c r="H8" s="15">
        <v>98</v>
      </c>
      <c r="I8" s="11">
        <v>116</v>
      </c>
      <c r="J8" s="11">
        <v>107</v>
      </c>
      <c r="K8" s="6">
        <v>141</v>
      </c>
      <c r="L8" s="10">
        <v>152</v>
      </c>
      <c r="M8" s="12">
        <v>125</v>
      </c>
      <c r="N8" s="8">
        <v>485528</v>
      </c>
    </row>
    <row r="9" spans="1:28" x14ac:dyDescent="0.35">
      <c r="A9" s="2" t="s">
        <v>7</v>
      </c>
      <c r="B9" s="15">
        <v>92</v>
      </c>
      <c r="C9" s="11">
        <v>109</v>
      </c>
      <c r="D9" s="6">
        <v>135</v>
      </c>
      <c r="E9" s="6">
        <v>136</v>
      </c>
      <c r="F9" s="12">
        <v>122</v>
      </c>
      <c r="G9" s="11">
        <v>108</v>
      </c>
      <c r="H9" s="11">
        <v>100</v>
      </c>
      <c r="I9" s="11">
        <v>106</v>
      </c>
      <c r="J9" s="11">
        <v>108</v>
      </c>
      <c r="K9" s="6">
        <v>142</v>
      </c>
      <c r="L9" s="10">
        <v>154</v>
      </c>
      <c r="M9" s="12">
        <v>130</v>
      </c>
      <c r="N9" s="8">
        <v>485528</v>
      </c>
    </row>
    <row r="11" spans="1:28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P11" s="1"/>
      <c r="Q11" s="2">
        <v>1</v>
      </c>
      <c r="R11" s="2">
        <v>2</v>
      </c>
      <c r="S11" s="2">
        <v>3</v>
      </c>
      <c r="T11" s="2">
        <v>4</v>
      </c>
      <c r="U11" s="2">
        <v>5</v>
      </c>
      <c r="V11" s="2">
        <v>6</v>
      </c>
      <c r="W11" s="2">
        <v>7</v>
      </c>
      <c r="X11" s="2">
        <v>8</v>
      </c>
      <c r="Y11" s="2">
        <v>9</v>
      </c>
      <c r="Z11" s="2">
        <v>10</v>
      </c>
      <c r="AA11" s="2">
        <v>11</v>
      </c>
      <c r="AB11" s="2">
        <v>12</v>
      </c>
    </row>
    <row r="12" spans="1:28" x14ac:dyDescent="0.35">
      <c r="A12" s="2" t="s">
        <v>0</v>
      </c>
      <c r="B12" s="17" t="s">
        <v>1</v>
      </c>
      <c r="C12" s="17">
        <v>200</v>
      </c>
      <c r="D12" s="17">
        <v>400</v>
      </c>
      <c r="E12" s="17">
        <v>800</v>
      </c>
      <c r="F12" s="17">
        <v>1600</v>
      </c>
      <c r="G12" s="17">
        <v>2500</v>
      </c>
      <c r="H12" s="17"/>
      <c r="I12" s="17"/>
      <c r="J12" s="17"/>
      <c r="K12" s="17"/>
      <c r="L12" s="17"/>
      <c r="M12" s="17"/>
      <c r="P12" s="2" t="s">
        <v>0</v>
      </c>
      <c r="Q12" s="17" t="s">
        <v>1</v>
      </c>
      <c r="R12" s="17">
        <v>200</v>
      </c>
      <c r="S12" s="17">
        <v>400</v>
      </c>
      <c r="T12" s="17">
        <v>800</v>
      </c>
      <c r="U12" s="17">
        <v>1600</v>
      </c>
      <c r="V12" s="17">
        <v>2500</v>
      </c>
      <c r="W12" s="17"/>
      <c r="X12" s="17"/>
      <c r="Y12" s="17"/>
      <c r="Z12" s="17"/>
      <c r="AA12" s="17"/>
      <c r="AB12" s="17"/>
    </row>
    <row r="13" spans="1:28" x14ac:dyDescent="0.35">
      <c r="A13" s="2" t="s">
        <v>1</v>
      </c>
      <c r="B13" s="17" t="s">
        <v>1</v>
      </c>
      <c r="C13" s="17">
        <v>200</v>
      </c>
      <c r="D13" s="17">
        <v>400</v>
      </c>
      <c r="E13" s="17">
        <v>800</v>
      </c>
      <c r="F13" s="17">
        <v>1600</v>
      </c>
      <c r="G13" s="17">
        <v>2500</v>
      </c>
      <c r="H13" s="17"/>
      <c r="I13" s="21"/>
      <c r="J13" s="17"/>
      <c r="K13" s="17"/>
      <c r="L13" s="17"/>
      <c r="M13" s="17"/>
      <c r="P13" s="2" t="s">
        <v>1</v>
      </c>
      <c r="Q13" s="17" t="s">
        <v>1</v>
      </c>
      <c r="R13" s="17">
        <v>200</v>
      </c>
      <c r="S13" s="17">
        <v>400</v>
      </c>
      <c r="T13" s="17">
        <v>800</v>
      </c>
      <c r="U13" s="17">
        <v>1600</v>
      </c>
      <c r="V13" s="17">
        <v>2500</v>
      </c>
      <c r="W13" s="17"/>
      <c r="X13" s="21"/>
      <c r="Y13" s="17"/>
      <c r="Z13" s="17"/>
      <c r="AA13" s="17"/>
      <c r="AB13" s="17"/>
    </row>
    <row r="14" spans="1:28" x14ac:dyDescent="0.35">
      <c r="A14" s="2" t="s">
        <v>2</v>
      </c>
      <c r="B14" s="17" t="s">
        <v>8</v>
      </c>
      <c r="C14" s="17" t="s">
        <v>8</v>
      </c>
      <c r="D14" s="17" t="s">
        <v>16</v>
      </c>
      <c r="E14" s="17" t="s">
        <v>16</v>
      </c>
      <c r="F14" s="17" t="s">
        <v>20</v>
      </c>
      <c r="G14" s="17" t="s">
        <v>20</v>
      </c>
      <c r="H14" s="19" t="s">
        <v>28</v>
      </c>
      <c r="I14" s="19" t="s">
        <v>28</v>
      </c>
      <c r="J14" s="20" t="s">
        <v>32</v>
      </c>
      <c r="K14" s="20" t="s">
        <v>32</v>
      </c>
      <c r="L14" s="17" t="s">
        <v>36</v>
      </c>
      <c r="M14" s="17" t="s">
        <v>36</v>
      </c>
      <c r="P14" s="2" t="s">
        <v>2</v>
      </c>
      <c r="Q14" s="17">
        <f xml:space="preserve"> $M$22*(B4-$M$24)+$M$23</f>
        <v>1714.7</v>
      </c>
      <c r="R14" s="17">
        <f t="shared" ref="R14:AB19" si="0" xml:space="preserve"> $M$22*(C4-$M$24)+$M$23</f>
        <v>1660.4750000000001</v>
      </c>
      <c r="S14" s="17">
        <f t="shared" si="0"/>
        <v>1736.39</v>
      </c>
      <c r="T14" s="17">
        <f t="shared" si="0"/>
        <v>1649.63</v>
      </c>
      <c r="U14" s="17">
        <f t="shared" si="0"/>
        <v>1183.2950000000001</v>
      </c>
      <c r="V14" s="17">
        <f t="shared" si="0"/>
        <v>1129.07</v>
      </c>
      <c r="W14" s="17">
        <f t="shared" si="0"/>
        <v>1378.5050000000001</v>
      </c>
      <c r="X14" s="17">
        <f t="shared" si="0"/>
        <v>1465.2650000000001</v>
      </c>
      <c r="Y14" s="17">
        <f t="shared" si="0"/>
        <v>1552.0250000000001</v>
      </c>
      <c r="Z14" s="17">
        <f t="shared" si="0"/>
        <v>1443.575</v>
      </c>
      <c r="AA14" s="17">
        <f t="shared" si="0"/>
        <v>1649.63</v>
      </c>
      <c r="AB14" s="17">
        <f t="shared" si="0"/>
        <v>1562.8700000000001</v>
      </c>
    </row>
    <row r="15" spans="1:28" x14ac:dyDescent="0.35">
      <c r="A15" s="2" t="s">
        <v>3</v>
      </c>
      <c r="B15" s="17" t="s">
        <v>10</v>
      </c>
      <c r="C15" s="17" t="s">
        <v>10</v>
      </c>
      <c r="D15" s="17" t="s">
        <v>17</v>
      </c>
      <c r="E15" s="17" t="s">
        <v>17</v>
      </c>
      <c r="F15" s="17" t="s">
        <v>21</v>
      </c>
      <c r="G15" s="17" t="s">
        <v>21</v>
      </c>
      <c r="H15" s="19" t="s">
        <v>29</v>
      </c>
      <c r="I15" s="19" t="s">
        <v>29</v>
      </c>
      <c r="J15" s="20" t="s">
        <v>33</v>
      </c>
      <c r="K15" s="20" t="s">
        <v>33</v>
      </c>
      <c r="L15" s="17" t="s">
        <v>37</v>
      </c>
      <c r="M15" s="17" t="s">
        <v>37</v>
      </c>
      <c r="P15" s="2" t="s">
        <v>3</v>
      </c>
      <c r="Q15" s="17">
        <f t="shared" ref="Q15:Q19" si="1" xml:space="preserve"> $M$22*(B5-$M$24)+$M$23</f>
        <v>1183.2950000000001</v>
      </c>
      <c r="R15" s="17">
        <f t="shared" si="0"/>
        <v>1161.605</v>
      </c>
      <c r="S15" s="17">
        <f t="shared" si="0"/>
        <v>1443.575</v>
      </c>
      <c r="T15" s="17">
        <f t="shared" si="0"/>
        <v>1465.2650000000001</v>
      </c>
      <c r="U15" s="17">
        <f t="shared" si="0"/>
        <v>1964.135</v>
      </c>
      <c r="V15" s="17">
        <f t="shared" si="0"/>
        <v>2018.3600000000001</v>
      </c>
      <c r="W15" s="17">
        <f t="shared" si="0"/>
        <v>1085.69</v>
      </c>
      <c r="X15" s="17">
        <f t="shared" si="0"/>
        <v>1183.2950000000001</v>
      </c>
      <c r="Y15" s="17">
        <f t="shared" si="0"/>
        <v>1790.615</v>
      </c>
      <c r="Z15" s="17">
        <f t="shared" si="0"/>
        <v>1638.7850000000001</v>
      </c>
      <c r="AA15" s="17">
        <f t="shared" si="0"/>
        <v>1649.63</v>
      </c>
      <c r="AB15" s="17">
        <f t="shared" si="0"/>
        <v>1682.165</v>
      </c>
    </row>
    <row r="16" spans="1:28" x14ac:dyDescent="0.35">
      <c r="A16" s="2" t="s">
        <v>4</v>
      </c>
      <c r="B16" s="17" t="s">
        <v>12</v>
      </c>
      <c r="C16" s="17" t="s">
        <v>12</v>
      </c>
      <c r="D16" s="17" t="s">
        <v>18</v>
      </c>
      <c r="E16" s="17" t="s">
        <v>18</v>
      </c>
      <c r="F16" s="17" t="s">
        <v>22</v>
      </c>
      <c r="G16" s="17" t="s">
        <v>22</v>
      </c>
      <c r="H16" s="19" t="s">
        <v>30</v>
      </c>
      <c r="I16" s="19" t="s">
        <v>30</v>
      </c>
      <c r="J16" s="20" t="s">
        <v>34</v>
      </c>
      <c r="K16" s="20" t="s">
        <v>34</v>
      </c>
      <c r="L16" s="17" t="s">
        <v>38</v>
      </c>
      <c r="M16" s="17" t="s">
        <v>38</v>
      </c>
      <c r="P16" s="2" t="s">
        <v>4</v>
      </c>
      <c r="Q16" s="17">
        <f t="shared" si="1"/>
        <v>1638.7850000000001</v>
      </c>
      <c r="R16" s="17">
        <f t="shared" si="0"/>
        <v>1627.94</v>
      </c>
      <c r="S16" s="17">
        <f xml:space="preserve"> $M$22*(D6-$M$24)+$M$23</f>
        <v>1703.855</v>
      </c>
      <c r="T16" s="17">
        <f t="shared" si="0"/>
        <v>1519.49</v>
      </c>
      <c r="U16" s="17">
        <f t="shared" si="0"/>
        <v>1432.73</v>
      </c>
      <c r="V16" s="17">
        <f t="shared" si="0"/>
        <v>1367.66</v>
      </c>
      <c r="W16" s="17">
        <f t="shared" si="0"/>
        <v>2115.9650000000001</v>
      </c>
      <c r="X16" s="17">
        <f t="shared" si="0"/>
        <v>1996.67</v>
      </c>
      <c r="Y16" s="17">
        <f t="shared" si="0"/>
        <v>1497.8</v>
      </c>
      <c r="Z16" s="17">
        <f t="shared" si="0"/>
        <v>1378.5050000000001</v>
      </c>
      <c r="AA16" s="17">
        <f t="shared" si="0"/>
        <v>1497.8</v>
      </c>
      <c r="AB16" s="17">
        <f t="shared" si="0"/>
        <v>1541.18</v>
      </c>
    </row>
    <row r="17" spans="1:28" x14ac:dyDescent="0.35">
      <c r="A17" s="2" t="s">
        <v>5</v>
      </c>
      <c r="B17" s="17" t="s">
        <v>14</v>
      </c>
      <c r="C17" s="17" t="s">
        <v>14</v>
      </c>
      <c r="D17" s="17" t="s">
        <v>19</v>
      </c>
      <c r="E17" s="17" t="s">
        <v>19</v>
      </c>
      <c r="F17" s="17" t="s">
        <v>23</v>
      </c>
      <c r="G17" s="17" t="s">
        <v>23</v>
      </c>
      <c r="H17" s="19" t="s">
        <v>31</v>
      </c>
      <c r="I17" s="19" t="s">
        <v>31</v>
      </c>
      <c r="J17" s="20" t="s">
        <v>35</v>
      </c>
      <c r="K17" s="20" t="s">
        <v>35</v>
      </c>
      <c r="L17" s="17" t="s">
        <v>39</v>
      </c>
      <c r="M17" s="17" t="s">
        <v>39</v>
      </c>
      <c r="P17" s="2" t="s">
        <v>5</v>
      </c>
      <c r="Q17" s="17">
        <f t="shared" si="1"/>
        <v>1693.01</v>
      </c>
      <c r="R17" s="17">
        <f t="shared" si="0"/>
        <v>1714.7</v>
      </c>
      <c r="S17" s="17">
        <f t="shared" si="0"/>
        <v>1270.0550000000001</v>
      </c>
      <c r="T17" s="17">
        <f t="shared" si="0"/>
        <v>1226.675</v>
      </c>
      <c r="U17" s="17">
        <f t="shared" si="0"/>
        <v>1454.42</v>
      </c>
      <c r="V17" s="17">
        <f t="shared" si="0"/>
        <v>1486.9549999999999</v>
      </c>
      <c r="W17" s="17">
        <f t="shared" si="0"/>
        <v>1356.8150000000001</v>
      </c>
      <c r="X17" s="17">
        <f t="shared" si="0"/>
        <v>1345.97</v>
      </c>
      <c r="Y17" s="17">
        <f t="shared" si="0"/>
        <v>1801.46</v>
      </c>
      <c r="Z17" s="17">
        <f t="shared" si="0"/>
        <v>1617.095</v>
      </c>
      <c r="AA17" s="17">
        <f t="shared" si="0"/>
        <v>1671.32</v>
      </c>
      <c r="AB17" s="17">
        <f t="shared" si="0"/>
        <v>1595.405</v>
      </c>
    </row>
    <row r="18" spans="1:28" x14ac:dyDescent="0.35">
      <c r="A18" s="2" t="s">
        <v>6</v>
      </c>
      <c r="B18" s="17" t="s">
        <v>9</v>
      </c>
      <c r="C18" s="17" t="s">
        <v>11</v>
      </c>
      <c r="D18" s="17" t="s">
        <v>13</v>
      </c>
      <c r="E18" s="17" t="s">
        <v>15</v>
      </c>
      <c r="F18" s="17" t="s">
        <v>24</v>
      </c>
      <c r="G18" s="17" t="s">
        <v>25</v>
      </c>
      <c r="H18" s="17" t="s">
        <v>26</v>
      </c>
      <c r="I18" s="18" t="s">
        <v>27</v>
      </c>
      <c r="J18" s="17" t="s">
        <v>41</v>
      </c>
      <c r="K18" s="17" t="s">
        <v>42</v>
      </c>
      <c r="L18" s="17" t="s">
        <v>43</v>
      </c>
      <c r="M18" s="17" t="s">
        <v>44</v>
      </c>
      <c r="P18" s="2" t="s">
        <v>6</v>
      </c>
      <c r="Q18" s="17">
        <f t="shared" si="1"/>
        <v>944.70500000000015</v>
      </c>
      <c r="R18" s="17">
        <f t="shared" si="0"/>
        <v>1129.07</v>
      </c>
      <c r="S18" s="17">
        <f t="shared" si="0"/>
        <v>1530.335</v>
      </c>
      <c r="T18" s="17">
        <f t="shared" si="0"/>
        <v>1541.18</v>
      </c>
      <c r="U18" s="17">
        <f t="shared" si="0"/>
        <v>1356.8150000000001</v>
      </c>
      <c r="V18" s="17">
        <f t="shared" si="0"/>
        <v>1009.7750000000001</v>
      </c>
      <c r="W18" s="17">
        <f t="shared" si="0"/>
        <v>1064</v>
      </c>
      <c r="X18" s="17">
        <f t="shared" si="0"/>
        <v>1259.21</v>
      </c>
      <c r="Y18" s="17">
        <f t="shared" si="0"/>
        <v>1161.605</v>
      </c>
      <c r="Z18" s="17">
        <f t="shared" si="0"/>
        <v>1530.335</v>
      </c>
      <c r="AA18" s="17">
        <f t="shared" si="0"/>
        <v>1649.63</v>
      </c>
      <c r="AB18" s="17">
        <f t="shared" si="0"/>
        <v>1356.8150000000001</v>
      </c>
    </row>
    <row r="19" spans="1:28" x14ac:dyDescent="0.35">
      <c r="A19" s="2" t="s">
        <v>7</v>
      </c>
      <c r="B19" s="17" t="s">
        <v>9</v>
      </c>
      <c r="C19" s="17" t="s">
        <v>11</v>
      </c>
      <c r="D19" s="17" t="s">
        <v>13</v>
      </c>
      <c r="E19" s="17" t="s">
        <v>15</v>
      </c>
      <c r="F19" s="17" t="s">
        <v>24</v>
      </c>
      <c r="G19" s="17" t="s">
        <v>25</v>
      </c>
      <c r="H19" s="17" t="s">
        <v>26</v>
      </c>
      <c r="I19" s="18" t="s">
        <v>27</v>
      </c>
      <c r="J19" s="17" t="s">
        <v>41</v>
      </c>
      <c r="K19" s="17" t="s">
        <v>42</v>
      </c>
      <c r="L19" s="17" t="s">
        <v>43</v>
      </c>
      <c r="M19" s="17" t="s">
        <v>44</v>
      </c>
      <c r="P19" s="2" t="s">
        <v>7</v>
      </c>
      <c r="Q19" s="17">
        <f t="shared" si="1"/>
        <v>998.93000000000006</v>
      </c>
      <c r="R19" s="17">
        <f t="shared" si="0"/>
        <v>1183.2950000000001</v>
      </c>
      <c r="S19" s="17">
        <f t="shared" si="0"/>
        <v>1465.2650000000001</v>
      </c>
      <c r="T19" s="17">
        <f t="shared" si="0"/>
        <v>1476.1100000000001</v>
      </c>
      <c r="U19" s="17">
        <f t="shared" si="0"/>
        <v>1324.28</v>
      </c>
      <c r="V19" s="17">
        <f t="shared" si="0"/>
        <v>1172.45</v>
      </c>
      <c r="W19" s="17">
        <f t="shared" si="0"/>
        <v>1085.69</v>
      </c>
      <c r="X19" s="17">
        <f t="shared" si="0"/>
        <v>1150.76</v>
      </c>
      <c r="Y19" s="17">
        <f t="shared" si="0"/>
        <v>1172.45</v>
      </c>
      <c r="Z19" s="17">
        <f t="shared" si="0"/>
        <v>1541.18</v>
      </c>
      <c r="AA19" s="17">
        <f t="shared" si="0"/>
        <v>1671.32</v>
      </c>
      <c r="AB19" s="17">
        <f t="shared" si="0"/>
        <v>1411.04</v>
      </c>
    </row>
    <row r="22" spans="1:28" ht="25" x14ac:dyDescent="0.35">
      <c r="A22" s="22" t="s">
        <v>80</v>
      </c>
      <c r="B22">
        <f>AVERAGE(B2:B3)</f>
        <v>4</v>
      </c>
      <c r="C22">
        <f>AVERAGE(C2:C3)</f>
        <v>17.5</v>
      </c>
      <c r="D22">
        <f>AVERAGE(D2:D3)</f>
        <v>35</v>
      </c>
      <c r="E22">
        <f t="shared" ref="E22:G22" si="2">AVERAGE(E2:E3)</f>
        <v>73</v>
      </c>
      <c r="F22">
        <f t="shared" si="2"/>
        <v>144</v>
      </c>
      <c r="G22">
        <f t="shared" si="2"/>
        <v>233</v>
      </c>
      <c r="L22" t="s">
        <v>83</v>
      </c>
      <c r="M22">
        <v>10.845000000000001</v>
      </c>
    </row>
    <row r="23" spans="1:28" ht="25" x14ac:dyDescent="0.35">
      <c r="A23" s="22" t="s">
        <v>81</v>
      </c>
      <c r="B23" cm="1">
        <f t="array" ref="B23:G23">B22:G22-B22</f>
        <v>0</v>
      </c>
      <c r="C23">
        <v>13.5</v>
      </c>
      <c r="D23">
        <v>31</v>
      </c>
      <c r="E23">
        <v>69</v>
      </c>
      <c r="F23">
        <v>140</v>
      </c>
      <c r="G23">
        <v>229</v>
      </c>
      <c r="L23" t="s">
        <v>84</v>
      </c>
      <c r="M23">
        <v>44.57</v>
      </c>
    </row>
    <row r="24" spans="1:28" x14ac:dyDescent="0.35">
      <c r="A24" s="22" t="s">
        <v>82</v>
      </c>
      <c r="B24">
        <v>0</v>
      </c>
      <c r="C24">
        <v>200</v>
      </c>
      <c r="D24">
        <v>400</v>
      </c>
      <c r="E24">
        <v>800</v>
      </c>
      <c r="F24">
        <v>1600</v>
      </c>
      <c r="G24">
        <v>2500</v>
      </c>
      <c r="L24" t="s">
        <v>85</v>
      </c>
      <c r="M24">
        <v>4</v>
      </c>
      <c r="R24" t="s">
        <v>86</v>
      </c>
      <c r="S24" t="s">
        <v>87</v>
      </c>
    </row>
    <row r="25" spans="1:28" x14ac:dyDescent="0.35">
      <c r="Q25" s="17" t="s">
        <v>8</v>
      </c>
      <c r="R25">
        <f>AVERAGE(Q14:R14)</f>
        <v>1687.5875000000001</v>
      </c>
      <c r="S25" cm="1">
        <f t="array" ref="S25:S60">R25:R60*0.02*5</f>
        <v>168.75875000000002</v>
      </c>
    </row>
    <row r="26" spans="1:28" x14ac:dyDescent="0.35">
      <c r="Q26" s="17" t="s">
        <v>10</v>
      </c>
      <c r="R26">
        <f t="shared" ref="R26:R28" si="3">AVERAGE(Q15:R15)</f>
        <v>1172.45</v>
      </c>
      <c r="S26">
        <v>117.245</v>
      </c>
    </row>
    <row r="27" spans="1:28" x14ac:dyDescent="0.35">
      <c r="Q27" s="17" t="s">
        <v>12</v>
      </c>
      <c r="R27">
        <f t="shared" si="3"/>
        <v>1633.3625000000002</v>
      </c>
      <c r="S27">
        <v>163.33625000000001</v>
      </c>
    </row>
    <row r="28" spans="1:28" x14ac:dyDescent="0.35">
      <c r="Q28" s="19" t="s">
        <v>14</v>
      </c>
      <c r="R28">
        <f t="shared" si="3"/>
        <v>1703.855</v>
      </c>
      <c r="S28">
        <v>170.38550000000001</v>
      </c>
    </row>
    <row r="29" spans="1:28" x14ac:dyDescent="0.35">
      <c r="Q29" s="19" t="s">
        <v>16</v>
      </c>
      <c r="R29" s="23">
        <f>AVERAGE(S14:T14)</f>
        <v>1693.0100000000002</v>
      </c>
      <c r="S29">
        <v>169.30100000000004</v>
      </c>
    </row>
    <row r="30" spans="1:28" x14ac:dyDescent="0.35">
      <c r="Q30" s="19" t="s">
        <v>17</v>
      </c>
      <c r="R30" s="23">
        <f t="shared" ref="R30:R32" si="4">AVERAGE(S15:T15)</f>
        <v>1454.42</v>
      </c>
      <c r="S30">
        <v>145.44200000000001</v>
      </c>
    </row>
    <row r="31" spans="1:28" x14ac:dyDescent="0.35">
      <c r="Q31" s="19" t="s">
        <v>18</v>
      </c>
      <c r="R31" s="23">
        <f t="shared" si="4"/>
        <v>1611.6725000000001</v>
      </c>
      <c r="S31">
        <v>161.16725000000002</v>
      </c>
    </row>
    <row r="32" spans="1:28" x14ac:dyDescent="0.35">
      <c r="Q32" s="19" t="s">
        <v>19</v>
      </c>
      <c r="R32" s="23">
        <f t="shared" si="4"/>
        <v>1248.365</v>
      </c>
      <c r="S32">
        <v>124.8365</v>
      </c>
    </row>
    <row r="33" spans="17:23" x14ac:dyDescent="0.35">
      <c r="Q33" s="19" t="s">
        <v>20</v>
      </c>
      <c r="R33" s="23">
        <f>AVERAGE(U14:V14)</f>
        <v>1156.1824999999999</v>
      </c>
      <c r="S33">
        <v>115.61824999999999</v>
      </c>
    </row>
    <row r="34" spans="17:23" x14ac:dyDescent="0.35">
      <c r="Q34" s="17" t="s">
        <v>21</v>
      </c>
      <c r="R34" s="23">
        <f t="shared" ref="R34:R36" si="5">AVERAGE(U15:V15)</f>
        <v>1991.2474999999999</v>
      </c>
      <c r="S34">
        <v>199.12475000000001</v>
      </c>
    </row>
    <row r="35" spans="17:23" x14ac:dyDescent="0.35">
      <c r="Q35" s="17" t="s">
        <v>22</v>
      </c>
      <c r="R35" s="23">
        <f t="shared" si="5"/>
        <v>1400.1950000000002</v>
      </c>
      <c r="S35">
        <v>140.01950000000002</v>
      </c>
    </row>
    <row r="36" spans="17:23" x14ac:dyDescent="0.35">
      <c r="Q36" s="17" t="s">
        <v>23</v>
      </c>
      <c r="R36" s="23">
        <f t="shared" si="5"/>
        <v>1470.6875</v>
      </c>
      <c r="S36">
        <v>147.06874999999999</v>
      </c>
    </row>
    <row r="37" spans="17:23" x14ac:dyDescent="0.35">
      <c r="Q37" s="19" t="s">
        <v>28</v>
      </c>
      <c r="R37" s="23">
        <f>AVERAGE(W14:X14)</f>
        <v>1421.8850000000002</v>
      </c>
      <c r="S37">
        <v>142.18850000000003</v>
      </c>
    </row>
    <row r="38" spans="17:23" x14ac:dyDescent="0.35">
      <c r="Q38" s="19" t="s">
        <v>29</v>
      </c>
      <c r="R38" s="23">
        <f t="shared" ref="R38:R40" si="6">AVERAGE(W15:X15)</f>
        <v>1134.4925000000001</v>
      </c>
      <c r="S38">
        <v>113.44925000000002</v>
      </c>
    </row>
    <row r="39" spans="17:23" x14ac:dyDescent="0.35">
      <c r="Q39" s="19" t="s">
        <v>30</v>
      </c>
      <c r="R39" s="23">
        <f t="shared" si="6"/>
        <v>2056.3175000000001</v>
      </c>
      <c r="S39">
        <v>205.63175000000001</v>
      </c>
    </row>
    <row r="40" spans="17:23" x14ac:dyDescent="0.35">
      <c r="Q40" s="19" t="s">
        <v>31</v>
      </c>
      <c r="R40" s="23">
        <f t="shared" si="6"/>
        <v>1351.3924999999999</v>
      </c>
      <c r="S40">
        <v>135.13925</v>
      </c>
    </row>
    <row r="41" spans="17:23" x14ac:dyDescent="0.35">
      <c r="Q41" s="20" t="s">
        <v>32</v>
      </c>
      <c r="R41" s="23">
        <f>AVERAGE(Y14:Z14)</f>
        <v>1497.8000000000002</v>
      </c>
      <c r="S41">
        <v>149.78000000000003</v>
      </c>
    </row>
    <row r="42" spans="17:23" x14ac:dyDescent="0.35">
      <c r="Q42" s="20" t="s">
        <v>33</v>
      </c>
      <c r="R42" s="23">
        <f t="shared" ref="R42:R44" si="7">AVERAGE(Y15:Z15)</f>
        <v>1714.7</v>
      </c>
      <c r="S42">
        <v>171.47000000000003</v>
      </c>
    </row>
    <row r="43" spans="17:23" x14ac:dyDescent="0.35">
      <c r="Q43" s="20" t="s">
        <v>34</v>
      </c>
      <c r="R43" s="23">
        <f t="shared" si="7"/>
        <v>1438.1525000000001</v>
      </c>
      <c r="S43">
        <v>143.81525000000002</v>
      </c>
    </row>
    <row r="44" spans="17:23" x14ac:dyDescent="0.35">
      <c r="Q44" s="20" t="s">
        <v>35</v>
      </c>
      <c r="R44" s="23">
        <f t="shared" si="7"/>
        <v>1709.2775000000001</v>
      </c>
      <c r="S44">
        <v>170.92775000000003</v>
      </c>
    </row>
    <row r="45" spans="17:23" x14ac:dyDescent="0.35">
      <c r="Q45" s="17" t="s">
        <v>36</v>
      </c>
      <c r="R45" s="23">
        <f>AVERAGE(AA14:AB14)</f>
        <v>1606.25</v>
      </c>
      <c r="S45">
        <v>160.625</v>
      </c>
    </row>
    <row r="46" spans="17:23" x14ac:dyDescent="0.35">
      <c r="Q46" s="17" t="s">
        <v>37</v>
      </c>
      <c r="R46" s="23">
        <f t="shared" ref="R46:R48" si="8">AVERAGE(AA15:AB15)</f>
        <v>1665.8975</v>
      </c>
      <c r="S46">
        <v>166.58975000000001</v>
      </c>
    </row>
    <row r="47" spans="17:23" x14ac:dyDescent="0.35">
      <c r="Q47" s="17" t="s">
        <v>38</v>
      </c>
      <c r="R47" s="23">
        <f t="shared" si="8"/>
        <v>1519.49</v>
      </c>
      <c r="S47">
        <v>151.94900000000001</v>
      </c>
    </row>
    <row r="48" spans="17:23" x14ac:dyDescent="0.35">
      <c r="Q48" s="17" t="s">
        <v>39</v>
      </c>
      <c r="R48" s="23">
        <f t="shared" si="8"/>
        <v>1633.3625</v>
      </c>
      <c r="S48">
        <v>163.33625000000001</v>
      </c>
      <c r="U48">
        <v>0</v>
      </c>
      <c r="V48">
        <v>200</v>
      </c>
      <c r="W48">
        <v>4</v>
      </c>
    </row>
    <row r="49" spans="17:23" x14ac:dyDescent="0.35">
      <c r="Q49" s="17" t="s">
        <v>9</v>
      </c>
      <c r="R49" s="23">
        <f>AVERAGE(Q18:Q19)</f>
        <v>971.81750000000011</v>
      </c>
      <c r="S49">
        <v>97.181750000000008</v>
      </c>
      <c r="U49">
        <f>AVERAGE(S49:S52)</f>
        <v>128.36112500000002</v>
      </c>
      <c r="V49">
        <f>AVERAGE(S57:S60)</f>
        <v>143.6796875</v>
      </c>
      <c r="W49">
        <v>111.0676125</v>
      </c>
    </row>
    <row r="50" spans="17:23" x14ac:dyDescent="0.35">
      <c r="Q50" s="17" t="s">
        <v>11</v>
      </c>
      <c r="R50" s="23">
        <f>AVERAGE(R18:R19)</f>
        <v>1156.1824999999999</v>
      </c>
      <c r="S50">
        <v>115.61824999999999</v>
      </c>
    </row>
    <row r="51" spans="17:23" x14ac:dyDescent="0.35">
      <c r="Q51" s="17" t="s">
        <v>13</v>
      </c>
      <c r="R51" s="23">
        <f>AVERAGE(S18:S19)</f>
        <v>1497.8000000000002</v>
      </c>
      <c r="S51">
        <v>149.78000000000003</v>
      </c>
    </row>
    <row r="52" spans="17:23" x14ac:dyDescent="0.35">
      <c r="Q52" s="17" t="s">
        <v>15</v>
      </c>
      <c r="R52" s="23">
        <f>AVERAGE(T18:T19)</f>
        <v>1508.645</v>
      </c>
      <c r="S52">
        <v>150.86449999999999</v>
      </c>
    </row>
    <row r="53" spans="17:23" x14ac:dyDescent="0.35">
      <c r="Q53" s="17" t="s">
        <v>24</v>
      </c>
      <c r="R53">
        <f>AVERAGE(U18:U19)</f>
        <v>1340.5475000000001</v>
      </c>
      <c r="S53">
        <v>134.05475000000001</v>
      </c>
    </row>
    <row r="54" spans="17:23" x14ac:dyDescent="0.35">
      <c r="Q54" s="17" t="s">
        <v>25</v>
      </c>
      <c r="R54">
        <f>AVERAGE(V18:V19)</f>
        <v>1091.1125000000002</v>
      </c>
      <c r="S54">
        <v>109.11125000000001</v>
      </c>
    </row>
    <row r="55" spans="17:23" x14ac:dyDescent="0.35">
      <c r="Q55" s="17" t="s">
        <v>26</v>
      </c>
      <c r="R55">
        <f>AVERAGE(W18:W19)</f>
        <v>1074.845</v>
      </c>
      <c r="S55">
        <v>107.4845</v>
      </c>
    </row>
    <row r="56" spans="17:23" x14ac:dyDescent="0.35">
      <c r="Q56" s="18" t="s">
        <v>27</v>
      </c>
      <c r="R56">
        <f>AVERAGE(X18:X19)</f>
        <v>1204.9850000000001</v>
      </c>
      <c r="S56">
        <v>120.49850000000001</v>
      </c>
    </row>
    <row r="57" spans="17:23" x14ac:dyDescent="0.35">
      <c r="Q57" s="17" t="s">
        <v>41</v>
      </c>
      <c r="R57">
        <f>AVERAGE(Y18:Y19)</f>
        <v>1167.0275000000001</v>
      </c>
      <c r="S57">
        <v>116.70275000000002</v>
      </c>
    </row>
    <row r="58" spans="17:23" x14ac:dyDescent="0.35">
      <c r="Q58" s="17" t="s">
        <v>42</v>
      </c>
      <c r="R58">
        <f>AVERAGE(Z18:Z19)</f>
        <v>1535.7575000000002</v>
      </c>
      <c r="S58">
        <v>153.57575000000003</v>
      </c>
    </row>
    <row r="59" spans="17:23" x14ac:dyDescent="0.35">
      <c r="Q59" s="17" t="s">
        <v>43</v>
      </c>
      <c r="R59">
        <f>AVERAGE(AA18:AA19)</f>
        <v>1660.4749999999999</v>
      </c>
      <c r="S59">
        <v>166.04749999999999</v>
      </c>
    </row>
    <row r="60" spans="17:23" x14ac:dyDescent="0.35">
      <c r="Q60" s="17" t="s">
        <v>44</v>
      </c>
      <c r="R60">
        <f>AVERAGE(AB18:AB19)</f>
        <v>1383.9275</v>
      </c>
      <c r="S60">
        <v>138.39275000000001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1369-420F-45FA-8E0F-F300C650389C}">
  <dimension ref="A2:AB61"/>
  <sheetViews>
    <sheetView tabSelected="1" zoomScale="65" zoomScaleNormal="85" workbookViewId="0">
      <selection activeCell="S7" sqref="S7"/>
    </sheetView>
  </sheetViews>
  <sheetFormatPr defaultRowHeight="14.5" x14ac:dyDescent="0.35"/>
  <cols>
    <col min="4" max="4" width="9.36328125" customWidth="1"/>
  </cols>
  <sheetData>
    <row r="2" spans="1:28" x14ac:dyDescent="0.3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28" x14ac:dyDescent="0.35">
      <c r="A3" s="2" t="s">
        <v>0</v>
      </c>
      <c r="B3" s="3">
        <v>7</v>
      </c>
      <c r="C3" s="4">
        <v>22</v>
      </c>
      <c r="D3" s="4">
        <v>32</v>
      </c>
      <c r="E3" s="5">
        <v>76</v>
      </c>
      <c r="F3" s="6">
        <v>150</v>
      </c>
      <c r="G3" s="7">
        <v>236</v>
      </c>
      <c r="H3" s="3">
        <v>2</v>
      </c>
      <c r="I3" s="3">
        <v>2</v>
      </c>
      <c r="J3" s="3">
        <v>0</v>
      </c>
      <c r="K3" s="3">
        <v>2</v>
      </c>
      <c r="L3" s="3">
        <v>4</v>
      </c>
      <c r="M3" s="3">
        <v>0</v>
      </c>
      <c r="N3" s="8">
        <v>485528</v>
      </c>
    </row>
    <row r="4" spans="1:28" x14ac:dyDescent="0.35">
      <c r="A4" s="2" t="s">
        <v>1</v>
      </c>
      <c r="B4" s="3">
        <v>3</v>
      </c>
      <c r="C4" s="4">
        <v>23</v>
      </c>
      <c r="D4" s="9">
        <v>37</v>
      </c>
      <c r="E4" s="16">
        <v>66</v>
      </c>
      <c r="F4" s="6">
        <v>146</v>
      </c>
      <c r="G4" s="7">
        <v>231</v>
      </c>
      <c r="H4" s="3">
        <v>3</v>
      </c>
      <c r="I4" s="3">
        <v>3</v>
      </c>
      <c r="J4" s="3">
        <v>3</v>
      </c>
      <c r="K4" s="3">
        <v>2</v>
      </c>
      <c r="L4" s="3">
        <v>1</v>
      </c>
      <c r="M4" s="3">
        <v>3</v>
      </c>
      <c r="N4" s="8">
        <v>485528</v>
      </c>
      <c r="P4">
        <f>AVERAGE(B5:M6,D7:M10,B8:C10)</f>
        <v>122.57142857142857</v>
      </c>
    </row>
    <row r="5" spans="1:28" x14ac:dyDescent="0.35">
      <c r="A5" s="2" t="s">
        <v>2</v>
      </c>
      <c r="B5" s="12">
        <v>130</v>
      </c>
      <c r="C5" s="12">
        <v>134</v>
      </c>
      <c r="D5" s="14">
        <v>190</v>
      </c>
      <c r="E5" s="14">
        <v>190</v>
      </c>
      <c r="F5" s="6">
        <v>143</v>
      </c>
      <c r="G5" s="6">
        <v>142</v>
      </c>
      <c r="H5" s="6">
        <v>138</v>
      </c>
      <c r="I5" s="6">
        <v>140</v>
      </c>
      <c r="J5" s="10">
        <v>158</v>
      </c>
      <c r="K5" s="10">
        <v>161</v>
      </c>
      <c r="L5" s="12">
        <v>134</v>
      </c>
      <c r="M5" s="12">
        <v>126</v>
      </c>
      <c r="N5" s="8">
        <v>485528</v>
      </c>
    </row>
    <row r="6" spans="1:28" x14ac:dyDescent="0.35">
      <c r="A6" s="2" t="s">
        <v>3</v>
      </c>
      <c r="B6" s="11">
        <v>108</v>
      </c>
      <c r="C6" s="11">
        <v>110</v>
      </c>
      <c r="D6" s="13">
        <v>169</v>
      </c>
      <c r="E6" s="13">
        <v>182</v>
      </c>
      <c r="F6" s="13">
        <v>178</v>
      </c>
      <c r="G6" s="13">
        <v>176</v>
      </c>
      <c r="H6" s="6">
        <v>136</v>
      </c>
      <c r="I6" s="12">
        <v>130</v>
      </c>
      <c r="J6" s="6">
        <v>140</v>
      </c>
      <c r="K6" s="6">
        <v>138</v>
      </c>
      <c r="L6" s="11">
        <v>110</v>
      </c>
      <c r="M6" s="11">
        <v>104</v>
      </c>
      <c r="N6" s="8">
        <v>485528</v>
      </c>
    </row>
    <row r="7" spans="1:28" x14ac:dyDescent="0.35">
      <c r="A7" s="2" t="s">
        <v>4</v>
      </c>
      <c r="B7" s="3">
        <v>0</v>
      </c>
      <c r="C7" s="3">
        <v>3</v>
      </c>
      <c r="D7" s="11">
        <v>107</v>
      </c>
      <c r="E7" s="11">
        <v>114</v>
      </c>
      <c r="F7" s="12">
        <v>133</v>
      </c>
      <c r="G7" s="12">
        <v>131</v>
      </c>
      <c r="H7" s="12">
        <v>122</v>
      </c>
      <c r="I7" s="12">
        <v>126</v>
      </c>
      <c r="J7" s="15">
        <v>93</v>
      </c>
      <c r="K7" s="15">
        <v>92</v>
      </c>
      <c r="L7" s="5">
        <v>81</v>
      </c>
      <c r="M7" s="5">
        <v>80</v>
      </c>
      <c r="N7" s="8">
        <v>485528</v>
      </c>
    </row>
    <row r="8" spans="1:28" x14ac:dyDescent="0.35">
      <c r="A8" s="2" t="s">
        <v>5</v>
      </c>
      <c r="B8" s="12">
        <v>119</v>
      </c>
      <c r="C8" s="11">
        <v>115</v>
      </c>
      <c r="D8" s="15">
        <v>85</v>
      </c>
      <c r="E8" s="5">
        <v>76</v>
      </c>
      <c r="F8" s="12">
        <v>130</v>
      </c>
      <c r="G8" s="6">
        <v>136</v>
      </c>
      <c r="H8" s="13">
        <v>182</v>
      </c>
      <c r="I8" s="13">
        <v>174</v>
      </c>
      <c r="J8" s="11">
        <v>110</v>
      </c>
      <c r="K8" s="11">
        <v>114</v>
      </c>
      <c r="L8" s="16">
        <v>53</v>
      </c>
      <c r="M8" s="16">
        <v>56</v>
      </c>
      <c r="N8" s="8">
        <v>485528</v>
      </c>
    </row>
    <row r="9" spans="1:28" x14ac:dyDescent="0.35">
      <c r="A9" s="2" t="s">
        <v>6</v>
      </c>
      <c r="B9" s="11">
        <v>109</v>
      </c>
      <c r="C9" s="15">
        <v>101</v>
      </c>
      <c r="D9" s="12">
        <v>124</v>
      </c>
      <c r="E9" s="6">
        <v>150</v>
      </c>
      <c r="F9" s="15">
        <v>92</v>
      </c>
      <c r="G9" s="11">
        <v>114</v>
      </c>
      <c r="H9" s="12">
        <v>127</v>
      </c>
      <c r="I9" s="12">
        <v>123</v>
      </c>
      <c r="J9" s="11">
        <v>103</v>
      </c>
      <c r="K9" s="11">
        <v>112</v>
      </c>
      <c r="L9" s="11">
        <v>106</v>
      </c>
      <c r="M9" s="11">
        <v>103</v>
      </c>
      <c r="N9" s="8">
        <v>485528</v>
      </c>
    </row>
    <row r="10" spans="1:28" x14ac:dyDescent="0.35">
      <c r="A10" s="2" t="s">
        <v>7</v>
      </c>
      <c r="B10" s="11">
        <v>111</v>
      </c>
      <c r="C10" s="15">
        <v>92</v>
      </c>
      <c r="D10" s="12">
        <v>119</v>
      </c>
      <c r="E10" s="6">
        <v>146</v>
      </c>
      <c r="F10" s="15">
        <v>94</v>
      </c>
      <c r="G10" s="11">
        <v>118</v>
      </c>
      <c r="H10" s="11">
        <v>117</v>
      </c>
      <c r="I10" s="11">
        <v>118</v>
      </c>
      <c r="J10" s="11">
        <v>105</v>
      </c>
      <c r="K10" s="15">
        <v>97</v>
      </c>
      <c r="L10" s="11">
        <v>102</v>
      </c>
      <c r="M10" s="15">
        <v>101</v>
      </c>
      <c r="N10" s="8">
        <v>485528</v>
      </c>
    </row>
    <row r="12" spans="1:28" x14ac:dyDescent="0.3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P12" s="1"/>
      <c r="Q12" s="2">
        <v>1</v>
      </c>
      <c r="R12" s="2">
        <v>2</v>
      </c>
      <c r="S12" s="2">
        <v>3</v>
      </c>
      <c r="T12" s="2">
        <v>4</v>
      </c>
      <c r="U12" s="2">
        <v>5</v>
      </c>
      <c r="V12" s="2">
        <v>6</v>
      </c>
      <c r="W12" s="2">
        <v>7</v>
      </c>
      <c r="X12" s="2">
        <v>8</v>
      </c>
      <c r="Y12" s="2">
        <v>9</v>
      </c>
      <c r="Z12" s="2">
        <v>10</v>
      </c>
      <c r="AA12" s="2">
        <v>11</v>
      </c>
      <c r="AB12" s="2">
        <v>12</v>
      </c>
    </row>
    <row r="13" spans="1:28" x14ac:dyDescent="0.35">
      <c r="A13" s="2" t="s">
        <v>0</v>
      </c>
      <c r="B13" s="17" t="s">
        <v>1</v>
      </c>
      <c r="C13" s="17">
        <v>200</v>
      </c>
      <c r="D13" s="17">
        <v>400</v>
      </c>
      <c r="E13" s="17">
        <v>800</v>
      </c>
      <c r="F13" s="17">
        <v>1600</v>
      </c>
      <c r="G13" s="17">
        <v>2500</v>
      </c>
      <c r="H13" s="17"/>
      <c r="I13" s="17"/>
      <c r="J13" s="17"/>
      <c r="K13" s="17"/>
      <c r="L13" s="17"/>
      <c r="M13" s="17"/>
      <c r="P13" s="2" t="s">
        <v>0</v>
      </c>
      <c r="Q13" s="17" t="s">
        <v>1</v>
      </c>
      <c r="R13" s="17">
        <v>200</v>
      </c>
      <c r="S13" s="17">
        <v>400</v>
      </c>
      <c r="T13" s="17">
        <v>800</v>
      </c>
      <c r="U13" s="17">
        <v>1600</v>
      </c>
      <c r="V13" s="17">
        <v>2500</v>
      </c>
      <c r="W13" s="17"/>
      <c r="X13" s="17"/>
      <c r="Y13" s="17"/>
      <c r="Z13" s="17"/>
      <c r="AA13" s="17"/>
      <c r="AB13" s="17"/>
    </row>
    <row r="14" spans="1:28" x14ac:dyDescent="0.35">
      <c r="A14" s="2" t="s">
        <v>1</v>
      </c>
      <c r="B14" s="17" t="s">
        <v>1</v>
      </c>
      <c r="C14" s="17">
        <v>200</v>
      </c>
      <c r="D14" s="17">
        <v>400</v>
      </c>
      <c r="E14" s="17">
        <v>800</v>
      </c>
      <c r="F14" s="17">
        <v>1600</v>
      </c>
      <c r="G14" s="17">
        <v>2500</v>
      </c>
      <c r="H14" s="17"/>
      <c r="I14" s="21"/>
      <c r="J14" s="17"/>
      <c r="K14" s="17"/>
      <c r="L14" s="17"/>
      <c r="M14" s="17"/>
      <c r="P14" s="2" t="s">
        <v>1</v>
      </c>
      <c r="Q14" s="17" t="s">
        <v>1</v>
      </c>
      <c r="R14" s="17">
        <v>200</v>
      </c>
      <c r="S14" s="17">
        <v>400</v>
      </c>
      <c r="T14" s="17">
        <v>800</v>
      </c>
      <c r="U14" s="17">
        <v>1600</v>
      </c>
      <c r="V14" s="17">
        <v>2500</v>
      </c>
      <c r="W14" s="17"/>
      <c r="X14" s="21"/>
      <c r="Y14" s="17"/>
      <c r="Z14" s="17"/>
      <c r="AA14" s="17"/>
      <c r="AB14" s="17"/>
    </row>
    <row r="15" spans="1:28" ht="25" x14ac:dyDescent="0.35">
      <c r="A15" s="2" t="s">
        <v>2</v>
      </c>
      <c r="B15" s="17" t="s">
        <v>45</v>
      </c>
      <c r="C15" s="17" t="s">
        <v>45</v>
      </c>
      <c r="D15" s="17" t="s">
        <v>49</v>
      </c>
      <c r="E15" s="17" t="s">
        <v>49</v>
      </c>
      <c r="F15" s="17" t="s">
        <v>53</v>
      </c>
      <c r="G15" s="17" t="s">
        <v>53</v>
      </c>
      <c r="H15" s="19" t="s">
        <v>57</v>
      </c>
      <c r="I15" s="19" t="s">
        <v>57</v>
      </c>
      <c r="J15" s="17" t="s">
        <v>61</v>
      </c>
      <c r="K15" s="17" t="s">
        <v>61</v>
      </c>
      <c r="L15" s="17" t="s">
        <v>65</v>
      </c>
      <c r="M15" s="17" t="s">
        <v>65</v>
      </c>
      <c r="P15" s="2" t="s">
        <v>2</v>
      </c>
      <c r="Q15" s="17">
        <f xml:space="preserve"> $M$23*(B5-$M$25)+$M$24</f>
        <v>1396.924</v>
      </c>
      <c r="R15" s="17">
        <f t="shared" ref="R15:AB15" si="0" xml:space="preserve"> $M$23*(C5-$M$25)+$M$24</f>
        <v>1440.336</v>
      </c>
      <c r="S15" s="17">
        <f t="shared" si="0"/>
        <v>2048.1040000000003</v>
      </c>
      <c r="T15" s="17">
        <f t="shared" si="0"/>
        <v>2048.1040000000003</v>
      </c>
      <c r="U15" s="17">
        <f t="shared" si="0"/>
        <v>1538.0129999999999</v>
      </c>
      <c r="V15" s="17">
        <f t="shared" si="0"/>
        <v>1527.1599999999999</v>
      </c>
      <c r="W15" s="17">
        <f t="shared" si="0"/>
        <v>1483.748</v>
      </c>
      <c r="X15" s="17">
        <f t="shared" si="0"/>
        <v>1505.454</v>
      </c>
      <c r="Y15" s="17">
        <f t="shared" si="0"/>
        <v>1700.808</v>
      </c>
      <c r="Z15" s="17">
        <f t="shared" si="0"/>
        <v>1733.367</v>
      </c>
      <c r="AA15" s="17">
        <f t="shared" si="0"/>
        <v>1440.336</v>
      </c>
      <c r="AB15" s="17">
        <f t="shared" si="0"/>
        <v>1353.5119999999999</v>
      </c>
    </row>
    <row r="16" spans="1:28" ht="25" x14ac:dyDescent="0.35">
      <c r="A16" s="2" t="s">
        <v>3</v>
      </c>
      <c r="B16" s="17" t="s">
        <v>46</v>
      </c>
      <c r="C16" s="17" t="s">
        <v>46</v>
      </c>
      <c r="D16" s="17" t="s">
        <v>50</v>
      </c>
      <c r="E16" s="17" t="s">
        <v>50</v>
      </c>
      <c r="F16" s="17" t="s">
        <v>54</v>
      </c>
      <c r="G16" s="17" t="s">
        <v>54</v>
      </c>
      <c r="H16" s="19" t="s">
        <v>58</v>
      </c>
      <c r="I16" s="19" t="s">
        <v>58</v>
      </c>
      <c r="J16" s="17" t="s">
        <v>62</v>
      </c>
      <c r="K16" s="17" t="s">
        <v>62</v>
      </c>
      <c r="L16" s="17" t="s">
        <v>66</v>
      </c>
      <c r="M16" s="17" t="s">
        <v>66</v>
      </c>
      <c r="P16" s="2" t="s">
        <v>3</v>
      </c>
      <c r="Q16" s="17">
        <f t="shared" ref="Q16:Q20" si="1" xml:space="preserve"> $M$23*(B6-$M$25)+$M$24</f>
        <v>1158.1579999999999</v>
      </c>
      <c r="R16" s="17">
        <f xml:space="preserve"> $M$23*(C6-$M$25)+$M$24</f>
        <v>1179.864</v>
      </c>
      <c r="S16" s="17">
        <f t="shared" ref="S16:S20" si="2" xml:space="preserve"> $M$23*(D6-$M$25)+$M$24</f>
        <v>1820.191</v>
      </c>
      <c r="T16" s="17">
        <f t="shared" ref="T16:T20" si="3" xml:space="preserve"> $M$23*(E6-$M$25)+$M$24</f>
        <v>1961.28</v>
      </c>
      <c r="U16" s="17">
        <f t="shared" ref="U16:U20" si="4" xml:space="preserve"> $M$23*(F6-$M$25)+$M$24</f>
        <v>1917.8679999999999</v>
      </c>
      <c r="V16" s="17">
        <f t="shared" ref="V16:V20" si="5" xml:space="preserve"> $M$23*(G6-$M$25)+$M$24</f>
        <v>1896.162</v>
      </c>
      <c r="W16" s="17">
        <f t="shared" ref="W16:W20" si="6" xml:space="preserve"> $M$23*(H6-$M$25)+$M$24</f>
        <v>1462.0419999999999</v>
      </c>
      <c r="X16" s="17">
        <f t="shared" ref="X16:X20" si="7" xml:space="preserve"> $M$23*(I6-$M$25)+$M$24</f>
        <v>1396.924</v>
      </c>
      <c r="Y16" s="17">
        <f t="shared" ref="Y16:Y20" si="8" xml:space="preserve"> $M$23*(J6-$M$25)+$M$24</f>
        <v>1505.454</v>
      </c>
      <c r="Z16" s="17">
        <f t="shared" ref="Z16:Z20" si="9" xml:space="preserve"> $M$23*(K6-$M$25)+$M$24</f>
        <v>1483.748</v>
      </c>
      <c r="AA16" s="17">
        <f t="shared" ref="AA16:AA20" si="10" xml:space="preserve"> $M$23*(L6-$M$25)+$M$24</f>
        <v>1179.864</v>
      </c>
      <c r="AB16" s="17">
        <f t="shared" ref="AB16:AB20" si="11" xml:space="preserve"> $M$23*(M6-$M$25)+$M$24</f>
        <v>1114.7459999999999</v>
      </c>
    </row>
    <row r="17" spans="1:28" ht="25" x14ac:dyDescent="0.35">
      <c r="A17" s="2" t="s">
        <v>4</v>
      </c>
      <c r="B17" s="17" t="s">
        <v>47</v>
      </c>
      <c r="C17" s="17" t="s">
        <v>47</v>
      </c>
      <c r="D17" s="17" t="s">
        <v>51</v>
      </c>
      <c r="E17" s="17" t="s">
        <v>51</v>
      </c>
      <c r="F17" s="17" t="s">
        <v>55</v>
      </c>
      <c r="G17" s="17" t="s">
        <v>55</v>
      </c>
      <c r="H17" s="19" t="s">
        <v>59</v>
      </c>
      <c r="I17" s="19" t="s">
        <v>59</v>
      </c>
      <c r="J17" s="17" t="s">
        <v>63</v>
      </c>
      <c r="K17" s="17" t="s">
        <v>63</v>
      </c>
      <c r="L17" s="17" t="s">
        <v>67</v>
      </c>
      <c r="M17" s="17" t="s">
        <v>67</v>
      </c>
      <c r="P17" s="2" t="s">
        <v>4</v>
      </c>
      <c r="Q17" s="17"/>
      <c r="R17" s="17"/>
      <c r="S17" s="17">
        <f t="shared" si="2"/>
        <v>1147.3050000000001</v>
      </c>
      <c r="T17" s="17">
        <f t="shared" si="3"/>
        <v>1223.2759999999998</v>
      </c>
      <c r="U17" s="17">
        <f t="shared" si="4"/>
        <v>1429.4829999999999</v>
      </c>
      <c r="V17" s="17">
        <f t="shared" si="5"/>
        <v>1407.777</v>
      </c>
      <c r="W17" s="17">
        <f t="shared" si="6"/>
        <v>1310.0999999999999</v>
      </c>
      <c r="X17" s="17">
        <f t="shared" si="7"/>
        <v>1353.5119999999999</v>
      </c>
      <c r="Y17" s="17">
        <f t="shared" si="8"/>
        <v>995.36299999999994</v>
      </c>
      <c r="Z17" s="17">
        <f t="shared" si="9"/>
        <v>984.51</v>
      </c>
      <c r="AA17" s="17">
        <f t="shared" si="10"/>
        <v>865.12699999999995</v>
      </c>
      <c r="AB17" s="17">
        <f t="shared" si="11"/>
        <v>854.274</v>
      </c>
    </row>
    <row r="18" spans="1:28" ht="25" x14ac:dyDescent="0.35">
      <c r="A18" s="2" t="s">
        <v>5</v>
      </c>
      <c r="B18" s="17" t="s">
        <v>48</v>
      </c>
      <c r="C18" s="17" t="s">
        <v>48</v>
      </c>
      <c r="D18" s="17" t="s">
        <v>52</v>
      </c>
      <c r="E18" s="17" t="s">
        <v>52</v>
      </c>
      <c r="F18" s="17" t="s">
        <v>56</v>
      </c>
      <c r="G18" s="17" t="s">
        <v>56</v>
      </c>
      <c r="H18" s="19" t="s">
        <v>60</v>
      </c>
      <c r="I18" s="19" t="s">
        <v>60</v>
      </c>
      <c r="J18" s="17" t="s">
        <v>64</v>
      </c>
      <c r="K18" s="17" t="s">
        <v>64</v>
      </c>
      <c r="L18" s="17" t="s">
        <v>68</v>
      </c>
      <c r="M18" s="17" t="s">
        <v>68</v>
      </c>
      <c r="P18" s="2" t="s">
        <v>5</v>
      </c>
      <c r="Q18" s="17">
        <f t="shared" si="1"/>
        <v>1277.5409999999999</v>
      </c>
      <c r="R18" s="17">
        <f t="shared" ref="R18:R20" si="12" xml:space="preserve"> $M$23*(C8-$M$25)+$M$24</f>
        <v>1234.1289999999999</v>
      </c>
      <c r="S18" s="17">
        <f t="shared" si="2"/>
        <v>908.53899999999999</v>
      </c>
      <c r="T18" s="17">
        <f t="shared" si="3"/>
        <v>810.86199999999997</v>
      </c>
      <c r="U18" s="17">
        <f t="shared" si="4"/>
        <v>1396.924</v>
      </c>
      <c r="V18" s="17">
        <f t="shared" si="5"/>
        <v>1462.0419999999999</v>
      </c>
      <c r="W18" s="17">
        <f t="shared" si="6"/>
        <v>1961.28</v>
      </c>
      <c r="X18" s="17">
        <f t="shared" si="7"/>
        <v>1874.4559999999999</v>
      </c>
      <c r="Y18" s="17">
        <f t="shared" si="8"/>
        <v>1179.864</v>
      </c>
      <c r="Z18" s="17">
        <f t="shared" si="9"/>
        <v>1223.2759999999998</v>
      </c>
      <c r="AA18" s="17">
        <f t="shared" si="10"/>
        <v>561.24299999999994</v>
      </c>
      <c r="AB18" s="17">
        <f t="shared" si="11"/>
        <v>593.80200000000002</v>
      </c>
    </row>
    <row r="19" spans="1:28" x14ac:dyDescent="0.35">
      <c r="A19" s="2" t="s">
        <v>6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74</v>
      </c>
      <c r="H19" s="17" t="s">
        <v>75</v>
      </c>
      <c r="I19" s="18" t="s">
        <v>76</v>
      </c>
      <c r="J19" s="17" t="s">
        <v>40</v>
      </c>
      <c r="K19" s="17" t="s">
        <v>77</v>
      </c>
      <c r="L19" s="17" t="s">
        <v>78</v>
      </c>
      <c r="M19" s="17" t="s">
        <v>79</v>
      </c>
      <c r="P19" s="2" t="s">
        <v>6</v>
      </c>
      <c r="Q19" s="17">
        <f t="shared" si="1"/>
        <v>1169.011</v>
      </c>
      <c r="R19" s="17">
        <f t="shared" si="12"/>
        <v>1082.1869999999999</v>
      </c>
      <c r="S19" s="17">
        <f t="shared" si="2"/>
        <v>1331.806</v>
      </c>
      <c r="T19" s="17">
        <f t="shared" si="3"/>
        <v>1613.9839999999999</v>
      </c>
      <c r="U19" s="17">
        <f t="shared" si="4"/>
        <v>984.51</v>
      </c>
      <c r="V19" s="17">
        <f t="shared" si="5"/>
        <v>1223.2759999999998</v>
      </c>
      <c r="W19" s="17">
        <f t="shared" si="6"/>
        <v>1364.365</v>
      </c>
      <c r="X19" s="17">
        <f t="shared" si="7"/>
        <v>1320.953</v>
      </c>
      <c r="Y19" s="17">
        <f t="shared" si="8"/>
        <v>1103.893</v>
      </c>
      <c r="Z19" s="17">
        <f t="shared" si="9"/>
        <v>1201.57</v>
      </c>
      <c r="AA19" s="17">
        <f t="shared" si="10"/>
        <v>1136.452</v>
      </c>
      <c r="AB19" s="17">
        <f t="shared" si="11"/>
        <v>1103.893</v>
      </c>
    </row>
    <row r="20" spans="1:28" x14ac:dyDescent="0.35">
      <c r="A20" s="2" t="s">
        <v>7</v>
      </c>
      <c r="B20" s="17" t="s">
        <v>69</v>
      </c>
      <c r="C20" s="17" t="s">
        <v>70</v>
      </c>
      <c r="D20" s="17" t="s">
        <v>71</v>
      </c>
      <c r="E20" s="17" t="s">
        <v>72</v>
      </c>
      <c r="F20" s="17" t="s">
        <v>73</v>
      </c>
      <c r="G20" s="17" t="s">
        <v>74</v>
      </c>
      <c r="H20" s="17" t="s">
        <v>75</v>
      </c>
      <c r="I20" s="18" t="s">
        <v>76</v>
      </c>
      <c r="J20" s="17" t="s">
        <v>40</v>
      </c>
      <c r="K20" s="17" t="s">
        <v>77</v>
      </c>
      <c r="L20" s="17" t="s">
        <v>78</v>
      </c>
      <c r="M20" s="17" t="s">
        <v>79</v>
      </c>
      <c r="P20" s="2" t="s">
        <v>7</v>
      </c>
      <c r="Q20" s="17">
        <f t="shared" si="1"/>
        <v>1190.7169999999999</v>
      </c>
      <c r="R20" s="17">
        <f t="shared" si="12"/>
        <v>984.51</v>
      </c>
      <c r="S20" s="17">
        <f t="shared" si="2"/>
        <v>1277.5409999999999</v>
      </c>
      <c r="T20" s="17">
        <f t="shared" si="3"/>
        <v>1570.5719999999999</v>
      </c>
      <c r="U20" s="17">
        <f t="shared" si="4"/>
        <v>1006.216</v>
      </c>
      <c r="V20" s="17">
        <f t="shared" si="5"/>
        <v>1266.6879999999999</v>
      </c>
      <c r="W20" s="17">
        <f t="shared" si="6"/>
        <v>1255.835</v>
      </c>
      <c r="X20" s="17">
        <f t="shared" si="7"/>
        <v>1266.6879999999999</v>
      </c>
      <c r="Y20" s="17">
        <f t="shared" si="8"/>
        <v>1125.5989999999999</v>
      </c>
      <c r="Z20" s="17">
        <f t="shared" si="9"/>
        <v>1038.7750000000001</v>
      </c>
      <c r="AA20" s="17">
        <f t="shared" si="10"/>
        <v>1093.04</v>
      </c>
      <c r="AB20" s="17">
        <f t="shared" si="11"/>
        <v>1082.1869999999999</v>
      </c>
    </row>
    <row r="23" spans="1:28" ht="25" x14ac:dyDescent="0.35">
      <c r="A23" s="22" t="s">
        <v>80</v>
      </c>
      <c r="B23">
        <f>AVERAGE(B3:B4)</f>
        <v>5</v>
      </c>
      <c r="C23">
        <f>AVERAGE(C3:C4)</f>
        <v>22.5</v>
      </c>
      <c r="D23">
        <f>AVERAGE(D3:D4)</f>
        <v>34.5</v>
      </c>
      <c r="E23">
        <f t="shared" ref="E23:G23" si="13">AVERAGE(E3:E4)</f>
        <v>71</v>
      </c>
      <c r="F23">
        <f t="shared" si="13"/>
        <v>148</v>
      </c>
      <c r="G23">
        <f t="shared" si="13"/>
        <v>233.5</v>
      </c>
      <c r="L23" t="s">
        <v>83</v>
      </c>
      <c r="M23">
        <v>10.853</v>
      </c>
    </row>
    <row r="24" spans="1:28" ht="25" x14ac:dyDescent="0.35">
      <c r="A24" s="22" t="s">
        <v>81</v>
      </c>
      <c r="B24" cm="1">
        <f t="array" ref="B24:G24">B23:G23-B23</f>
        <v>0</v>
      </c>
      <c r="C24">
        <v>17.5</v>
      </c>
      <c r="D24">
        <v>29.5</v>
      </c>
      <c r="E24">
        <v>66</v>
      </c>
      <c r="F24">
        <v>143</v>
      </c>
      <c r="G24">
        <v>228.5</v>
      </c>
      <c r="L24" t="s">
        <v>84</v>
      </c>
      <c r="M24">
        <v>40.298999999999999</v>
      </c>
    </row>
    <row r="25" spans="1:28" x14ac:dyDescent="0.35">
      <c r="A25" s="22" t="s">
        <v>82</v>
      </c>
      <c r="B25">
        <v>0</v>
      </c>
      <c r="C25">
        <v>200</v>
      </c>
      <c r="D25">
        <v>400</v>
      </c>
      <c r="E25">
        <v>800</v>
      </c>
      <c r="F25">
        <v>1600</v>
      </c>
      <c r="G25">
        <v>2500</v>
      </c>
      <c r="L25" t="s">
        <v>85</v>
      </c>
      <c r="M25">
        <v>5</v>
      </c>
      <c r="R25" t="s">
        <v>86</v>
      </c>
      <c r="S25" t="s">
        <v>87</v>
      </c>
      <c r="V25">
        <v>0</v>
      </c>
      <c r="W25">
        <v>200</v>
      </c>
      <c r="X25">
        <v>4</v>
      </c>
    </row>
    <row r="26" spans="1:28" x14ac:dyDescent="0.35">
      <c r="Q26" s="17" t="s">
        <v>45</v>
      </c>
      <c r="R26">
        <f>AVERAGE(Q15:R15)</f>
        <v>1418.63</v>
      </c>
      <c r="S26">
        <f>R26*0.02*5</f>
        <v>141.863</v>
      </c>
      <c r="V26">
        <f>AVERAGE(S26:S29)</f>
        <v>128.11586666666668</v>
      </c>
      <c r="W26">
        <f>AVERAGE(S34:S37)</f>
        <v>157.19286249999999</v>
      </c>
      <c r="X26">
        <f>AVERAGE(S46:S49)</f>
        <v>99.536299999999983</v>
      </c>
    </row>
    <row r="27" spans="1:28" x14ac:dyDescent="0.35">
      <c r="Q27" s="17" t="s">
        <v>46</v>
      </c>
      <c r="R27">
        <f t="shared" ref="R27" si="14">AVERAGE(Q16:R16)</f>
        <v>1169.011</v>
      </c>
      <c r="S27">
        <f t="shared" ref="S27:S61" si="15">R27*0.02*5</f>
        <v>116.90110000000001</v>
      </c>
    </row>
    <row r="28" spans="1:28" x14ac:dyDescent="0.35">
      <c r="Q28" s="17" t="s">
        <v>47</v>
      </c>
    </row>
    <row r="29" spans="1:28" x14ac:dyDescent="0.35">
      <c r="Q29" s="17" t="s">
        <v>48</v>
      </c>
      <c r="R29">
        <f>AVERAGE(Q18:R18)</f>
        <v>1255.835</v>
      </c>
      <c r="S29">
        <f t="shared" si="15"/>
        <v>125.58350000000002</v>
      </c>
    </row>
    <row r="30" spans="1:28" ht="25" x14ac:dyDescent="0.35">
      <c r="Q30" s="17" t="s">
        <v>49</v>
      </c>
      <c r="R30">
        <f>AVERAGE(S15:T15)</f>
        <v>2048.1040000000003</v>
      </c>
      <c r="S30">
        <f t="shared" si="15"/>
        <v>204.81040000000004</v>
      </c>
    </row>
    <row r="31" spans="1:28" ht="25" x14ac:dyDescent="0.35">
      <c r="Q31" s="17" t="s">
        <v>50</v>
      </c>
      <c r="R31">
        <f t="shared" ref="R31:R33" si="16">AVERAGE(S16:T16)</f>
        <v>1890.7355</v>
      </c>
      <c r="S31">
        <f t="shared" si="15"/>
        <v>189.07354999999998</v>
      </c>
    </row>
    <row r="32" spans="1:28" ht="25" x14ac:dyDescent="0.35">
      <c r="Q32" s="17" t="s">
        <v>51</v>
      </c>
      <c r="R32">
        <f t="shared" si="16"/>
        <v>1185.2905000000001</v>
      </c>
      <c r="S32">
        <f t="shared" si="15"/>
        <v>118.52905000000001</v>
      </c>
    </row>
    <row r="33" spans="17:19" ht="25" x14ac:dyDescent="0.35">
      <c r="Q33" s="17" t="s">
        <v>52</v>
      </c>
      <c r="R33">
        <f t="shared" si="16"/>
        <v>859.70049999999992</v>
      </c>
      <c r="S33">
        <f t="shared" si="15"/>
        <v>85.970049999999986</v>
      </c>
    </row>
    <row r="34" spans="17:19" ht="25" x14ac:dyDescent="0.35">
      <c r="Q34" s="17" t="s">
        <v>53</v>
      </c>
      <c r="R34">
        <f>AVERAGE(U15:V15)</f>
        <v>1532.5864999999999</v>
      </c>
      <c r="S34">
        <f t="shared" si="15"/>
        <v>153.25864999999999</v>
      </c>
    </row>
    <row r="35" spans="17:19" ht="25" x14ac:dyDescent="0.35">
      <c r="Q35" s="17" t="s">
        <v>54</v>
      </c>
      <c r="R35">
        <f t="shared" ref="R35:R37" si="17">AVERAGE(U16:V16)</f>
        <v>1907.0149999999999</v>
      </c>
      <c r="S35">
        <f t="shared" si="15"/>
        <v>190.70149999999998</v>
      </c>
    </row>
    <row r="36" spans="17:19" ht="25" x14ac:dyDescent="0.35">
      <c r="Q36" s="17" t="s">
        <v>55</v>
      </c>
      <c r="R36">
        <f t="shared" si="17"/>
        <v>1418.63</v>
      </c>
      <c r="S36">
        <f t="shared" si="15"/>
        <v>141.863</v>
      </c>
    </row>
    <row r="37" spans="17:19" ht="25" x14ac:dyDescent="0.35">
      <c r="Q37" s="17" t="s">
        <v>56</v>
      </c>
      <c r="R37">
        <f t="shared" si="17"/>
        <v>1429.4829999999999</v>
      </c>
      <c r="S37">
        <f t="shared" si="15"/>
        <v>142.94829999999999</v>
      </c>
    </row>
    <row r="38" spans="17:19" ht="25" x14ac:dyDescent="0.35">
      <c r="Q38" s="19" t="s">
        <v>57</v>
      </c>
      <c r="R38">
        <f>AVERAGE(W15:X15)</f>
        <v>1494.6010000000001</v>
      </c>
      <c r="S38">
        <f t="shared" si="15"/>
        <v>149.46010000000001</v>
      </c>
    </row>
    <row r="39" spans="17:19" ht="25" x14ac:dyDescent="0.35">
      <c r="Q39" s="19" t="s">
        <v>58</v>
      </c>
      <c r="R39">
        <f t="shared" ref="R39:R41" si="18">AVERAGE(W16:X16)</f>
        <v>1429.4829999999999</v>
      </c>
      <c r="S39">
        <f t="shared" si="15"/>
        <v>142.94829999999999</v>
      </c>
    </row>
    <row r="40" spans="17:19" ht="25" x14ac:dyDescent="0.35">
      <c r="Q40" s="19" t="s">
        <v>59</v>
      </c>
      <c r="R40">
        <f t="shared" si="18"/>
        <v>1331.806</v>
      </c>
      <c r="S40">
        <f t="shared" si="15"/>
        <v>133.1806</v>
      </c>
    </row>
    <row r="41" spans="17:19" ht="25" x14ac:dyDescent="0.35">
      <c r="Q41" s="19" t="s">
        <v>60</v>
      </c>
      <c r="R41">
        <f t="shared" si="18"/>
        <v>1917.8679999999999</v>
      </c>
      <c r="S41">
        <f t="shared" si="15"/>
        <v>191.7868</v>
      </c>
    </row>
    <row r="42" spans="17:19" x14ac:dyDescent="0.35">
      <c r="Q42" s="17" t="s">
        <v>61</v>
      </c>
      <c r="R42">
        <f>AVERAGE(Y15:Z15)</f>
        <v>1717.0875000000001</v>
      </c>
      <c r="S42">
        <f t="shared" si="15"/>
        <v>171.70875000000001</v>
      </c>
    </row>
    <row r="43" spans="17:19" x14ac:dyDescent="0.35">
      <c r="Q43" s="17" t="s">
        <v>62</v>
      </c>
      <c r="R43">
        <f t="shared" ref="R43:R45" si="19">AVERAGE(Y16:Z16)</f>
        <v>1494.6010000000001</v>
      </c>
      <c r="S43">
        <f t="shared" si="15"/>
        <v>149.46010000000001</v>
      </c>
    </row>
    <row r="44" spans="17:19" x14ac:dyDescent="0.35">
      <c r="Q44" s="17" t="s">
        <v>63</v>
      </c>
      <c r="R44">
        <f t="shared" si="19"/>
        <v>989.93650000000002</v>
      </c>
      <c r="S44">
        <f t="shared" si="15"/>
        <v>98.993650000000017</v>
      </c>
    </row>
    <row r="45" spans="17:19" x14ac:dyDescent="0.35">
      <c r="Q45" s="17" t="s">
        <v>64</v>
      </c>
      <c r="R45">
        <f t="shared" si="19"/>
        <v>1201.57</v>
      </c>
      <c r="S45">
        <f t="shared" si="15"/>
        <v>120.15699999999998</v>
      </c>
    </row>
    <row r="46" spans="17:19" x14ac:dyDescent="0.35">
      <c r="Q46" s="17" t="s">
        <v>65</v>
      </c>
      <c r="R46">
        <f>AVERAGE(AA15:AB15)</f>
        <v>1396.924</v>
      </c>
      <c r="S46">
        <f t="shared" si="15"/>
        <v>139.69239999999999</v>
      </c>
    </row>
    <row r="47" spans="17:19" x14ac:dyDescent="0.35">
      <c r="Q47" s="17" t="s">
        <v>66</v>
      </c>
      <c r="R47">
        <f t="shared" ref="R47:R49" si="20">AVERAGE(AA16:AB16)</f>
        <v>1147.3049999999998</v>
      </c>
      <c r="S47">
        <f t="shared" si="15"/>
        <v>114.73049999999999</v>
      </c>
    </row>
    <row r="48" spans="17:19" x14ac:dyDescent="0.35">
      <c r="Q48" s="17" t="s">
        <v>67</v>
      </c>
      <c r="R48">
        <f t="shared" si="20"/>
        <v>859.70049999999992</v>
      </c>
      <c r="S48">
        <f t="shared" si="15"/>
        <v>85.970049999999986</v>
      </c>
    </row>
    <row r="49" spans="17:24" x14ac:dyDescent="0.35">
      <c r="Q49" s="17" t="s">
        <v>68</v>
      </c>
      <c r="R49">
        <f t="shared" si="20"/>
        <v>577.52250000000004</v>
      </c>
      <c r="S49">
        <f t="shared" si="15"/>
        <v>57.752250000000004</v>
      </c>
    </row>
    <row r="50" spans="17:24" x14ac:dyDescent="0.35">
      <c r="Q50" s="17" t="s">
        <v>69</v>
      </c>
      <c r="R50">
        <f>AVERAGE(Q19:Q20)</f>
        <v>1179.864</v>
      </c>
      <c r="S50">
        <f t="shared" si="15"/>
        <v>117.9864</v>
      </c>
      <c r="X50">
        <v>4</v>
      </c>
    </row>
    <row r="51" spans="17:24" x14ac:dyDescent="0.35">
      <c r="Q51" s="17" t="s">
        <v>70</v>
      </c>
      <c r="R51">
        <f>AVERAGE(R19:R20)</f>
        <v>1033.3485000000001</v>
      </c>
      <c r="S51">
        <f t="shared" si="15"/>
        <v>103.33485000000002</v>
      </c>
      <c r="X51">
        <f>AVERAGE(S58:S61)</f>
        <v>111.0676125</v>
      </c>
    </row>
    <row r="52" spans="17:24" x14ac:dyDescent="0.35">
      <c r="Q52" s="17" t="s">
        <v>71</v>
      </c>
      <c r="R52">
        <f>AVERAGE(S19:S20)</f>
        <v>1304.6734999999999</v>
      </c>
      <c r="S52">
        <f t="shared" si="15"/>
        <v>130.46734999999998</v>
      </c>
    </row>
    <row r="53" spans="17:24" x14ac:dyDescent="0.35">
      <c r="Q53" s="17" t="s">
        <v>72</v>
      </c>
      <c r="R53">
        <f>AVERAGE(T19:T20)</f>
        <v>1592.2779999999998</v>
      </c>
      <c r="S53">
        <f t="shared" si="15"/>
        <v>159.22779999999997</v>
      </c>
    </row>
    <row r="54" spans="17:24" x14ac:dyDescent="0.35">
      <c r="Q54" s="17" t="s">
        <v>73</v>
      </c>
      <c r="R54">
        <f>AVERAGE(U19:U20)</f>
        <v>995.36300000000006</v>
      </c>
      <c r="S54">
        <f t="shared" si="15"/>
        <v>99.536300000000011</v>
      </c>
    </row>
    <row r="55" spans="17:24" x14ac:dyDescent="0.35">
      <c r="Q55" s="17" t="s">
        <v>74</v>
      </c>
      <c r="R55">
        <f>AVERAGE(V19:V20)</f>
        <v>1244.982</v>
      </c>
      <c r="S55">
        <f t="shared" si="15"/>
        <v>124.49820000000001</v>
      </c>
    </row>
    <row r="56" spans="17:24" x14ac:dyDescent="0.35">
      <c r="Q56" s="17" t="s">
        <v>75</v>
      </c>
      <c r="R56">
        <f>AVERAGE(W19:W20)</f>
        <v>1310.0999999999999</v>
      </c>
      <c r="S56">
        <f t="shared" si="15"/>
        <v>131.01</v>
      </c>
    </row>
    <row r="57" spans="17:24" x14ac:dyDescent="0.35">
      <c r="Q57" s="18" t="s">
        <v>76</v>
      </c>
      <c r="R57">
        <f>AVERAGE(X19:X20)</f>
        <v>1293.8204999999998</v>
      </c>
      <c r="S57">
        <f t="shared" si="15"/>
        <v>129.38204999999999</v>
      </c>
    </row>
    <row r="58" spans="17:24" x14ac:dyDescent="0.35">
      <c r="Q58" s="17" t="s">
        <v>40</v>
      </c>
      <c r="R58">
        <f>AVERAGE(Y19:Y20)</f>
        <v>1114.7460000000001</v>
      </c>
      <c r="S58">
        <f t="shared" si="15"/>
        <v>111.47460000000001</v>
      </c>
    </row>
    <row r="59" spans="17:24" x14ac:dyDescent="0.35">
      <c r="Q59" s="17" t="s">
        <v>77</v>
      </c>
      <c r="R59">
        <f>AVERAGE(Z19:Z20)</f>
        <v>1120.1725000000001</v>
      </c>
      <c r="S59">
        <f t="shared" si="15"/>
        <v>112.01725000000002</v>
      </c>
    </row>
    <row r="60" spans="17:24" x14ac:dyDescent="0.35">
      <c r="Q60" s="17" t="s">
        <v>78</v>
      </c>
      <c r="R60">
        <f>AVERAGE(AA19:AA20)</f>
        <v>1114.7460000000001</v>
      </c>
      <c r="S60">
        <f t="shared" si="15"/>
        <v>111.47460000000001</v>
      </c>
    </row>
    <row r="61" spans="17:24" x14ac:dyDescent="0.35">
      <c r="Q61" s="17" t="s">
        <v>79</v>
      </c>
      <c r="R61">
        <f>AVERAGE(AB19:AB20)</f>
        <v>1093.04</v>
      </c>
      <c r="S61">
        <f t="shared" si="15"/>
        <v>109.304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2022-04-16T23:28:31Z</dcterms:created>
  <dcterms:modified xsi:type="dcterms:W3CDTF">2023-09-06T18:20:44Z</dcterms:modified>
</cp:coreProperties>
</file>