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ng_research_ConnizzoLab\Users\feliciap\Glutamine Media Study\Biochem\PicoGreen\GMS4 PG\"/>
    </mc:Choice>
  </mc:AlternateContent>
  <xr:revisionPtr revIDLastSave="0" documentId="13_ncr:1_{C6BF6844-A8F9-434E-9D65-B5D6789A43B6}" xr6:coauthVersionLast="47" xr6:coauthVersionMax="47" xr10:uidLastSave="{00000000-0000-0000-0000-000000000000}"/>
  <bookViews>
    <workbookView minimized="1" xWindow="9570" yWindow="2380" windowWidth="10030" windowHeight="6000" activeTab="2" xr2:uid="{A3FCD58A-66B8-4785-AE4A-AB6BA287D062}"/>
  </bookViews>
  <sheets>
    <sheet name="Plate 1-don't use" sheetId="1" r:id="rId1"/>
    <sheet name="plate 1 redo" sheetId="3" r:id="rId2"/>
    <sheet name="plate 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" i="2" l="1"/>
  <c r="E12" i="2" l="1"/>
  <c r="C12" i="2"/>
  <c r="C21" i="2"/>
  <c r="P28" i="2"/>
  <c r="B20" i="2"/>
  <c r="T33" i="2" l="1"/>
  <c r="U33" i="2" l="1"/>
  <c r="V33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Q27" i="2" s="1" a="1"/>
  <c r="Q27" i="2" s="1"/>
  <c r="P27" i="2"/>
  <c r="M23" i="2"/>
  <c r="L23" i="2"/>
  <c r="K23" i="2"/>
  <c r="J23" i="2"/>
  <c r="I23" i="2"/>
  <c r="H23" i="2"/>
  <c r="G23" i="2"/>
  <c r="F23" i="2"/>
  <c r="E23" i="2"/>
  <c r="D23" i="2"/>
  <c r="C23" i="2"/>
  <c r="B23" i="2"/>
  <c r="M22" i="2"/>
  <c r="L22" i="2"/>
  <c r="K22" i="2"/>
  <c r="J22" i="2"/>
  <c r="I22" i="2"/>
  <c r="H22" i="2"/>
  <c r="G22" i="2"/>
  <c r="F22" i="2"/>
  <c r="E22" i="2"/>
  <c r="D22" i="2"/>
  <c r="C22" i="2"/>
  <c r="B22" i="2"/>
  <c r="M21" i="2"/>
  <c r="L21" i="2"/>
  <c r="K21" i="2"/>
  <c r="J21" i="2"/>
  <c r="I21" i="2"/>
  <c r="H21" i="2"/>
  <c r="G21" i="2"/>
  <c r="F21" i="2"/>
  <c r="E21" i="2"/>
  <c r="D21" i="2"/>
  <c r="B21" i="2"/>
  <c r="M20" i="2"/>
  <c r="L20" i="2"/>
  <c r="K20" i="2"/>
  <c r="J20" i="2"/>
  <c r="I20" i="2"/>
  <c r="H20" i="2"/>
  <c r="G20" i="2"/>
  <c r="F20" i="2"/>
  <c r="E20" i="2"/>
  <c r="D20" i="2"/>
  <c r="C20" i="2"/>
  <c r="B12" i="2"/>
  <c r="B13" i="2" s="1" a="1"/>
  <c r="B13" i="2" s="1"/>
  <c r="G12" i="2"/>
  <c r="F12" i="2"/>
  <c r="D12" i="2"/>
  <c r="Q27" i="3" a="1"/>
  <c r="Q27" i="3" s="1"/>
  <c r="P48" i="3"/>
  <c r="P49" i="3"/>
  <c r="P50" i="3"/>
  <c r="P47" i="3"/>
  <c r="P44" i="3"/>
  <c r="P45" i="3"/>
  <c r="P46" i="3"/>
  <c r="P43" i="3"/>
  <c r="P42" i="3"/>
  <c r="P40" i="3"/>
  <c r="P41" i="3"/>
  <c r="P39" i="3"/>
  <c r="P36" i="3"/>
  <c r="P37" i="3"/>
  <c r="P38" i="3"/>
  <c r="P35" i="3"/>
  <c r="P32" i="3"/>
  <c r="P33" i="3"/>
  <c r="P34" i="3"/>
  <c r="P31" i="3"/>
  <c r="P28" i="3"/>
  <c r="P29" i="3"/>
  <c r="P30" i="3"/>
  <c r="P27" i="3"/>
  <c r="B21" i="3"/>
  <c r="C21" i="3"/>
  <c r="D21" i="3"/>
  <c r="E21" i="3"/>
  <c r="F21" i="3"/>
  <c r="G21" i="3"/>
  <c r="H21" i="3"/>
  <c r="I21" i="3"/>
  <c r="J21" i="3"/>
  <c r="K21" i="3"/>
  <c r="L21" i="3"/>
  <c r="M21" i="3"/>
  <c r="B22" i="3"/>
  <c r="C22" i="3"/>
  <c r="D22" i="3"/>
  <c r="E22" i="3"/>
  <c r="F22" i="3"/>
  <c r="G22" i="3"/>
  <c r="H22" i="3"/>
  <c r="I22" i="3"/>
  <c r="J22" i="3"/>
  <c r="K22" i="3"/>
  <c r="L22" i="3"/>
  <c r="M22" i="3"/>
  <c r="B23" i="3"/>
  <c r="C23" i="3"/>
  <c r="D23" i="3"/>
  <c r="E23" i="3"/>
  <c r="F23" i="3"/>
  <c r="G23" i="3"/>
  <c r="H23" i="3"/>
  <c r="I23" i="3"/>
  <c r="J23" i="3"/>
  <c r="K23" i="3"/>
  <c r="L23" i="3"/>
  <c r="M23" i="3"/>
  <c r="C20" i="3"/>
  <c r="D20" i="3"/>
  <c r="E20" i="3"/>
  <c r="F20" i="3"/>
  <c r="G20" i="3"/>
  <c r="H20" i="3"/>
  <c r="I20" i="3"/>
  <c r="J20" i="3"/>
  <c r="K20" i="3"/>
  <c r="L20" i="3"/>
  <c r="M20" i="3"/>
  <c r="B20" i="3"/>
  <c r="B13" i="3" a="1"/>
  <c r="B13" i="3" s="1"/>
  <c r="G12" i="3"/>
  <c r="C12" i="3"/>
  <c r="D12" i="3"/>
  <c r="E12" i="3"/>
  <c r="F12" i="3"/>
  <c r="B1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tc={7FC8F4C0-3039-4D31-8A02-089A35761FD7}</author>
  </authors>
  <commentList>
    <comment ref="Q4" authorId="0" shapeId="0" xr:uid="{7FC8F4C0-3039-4D31-8A02-089A35761FD7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D7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<sst xmlns="http://schemas.openxmlformats.org/spreadsheetml/2006/main" count="224" uniqueCount="64">
  <si>
    <t>A</t>
  </si>
  <si>
    <t>B</t>
  </si>
  <si>
    <t>C</t>
  </si>
  <si>
    <t>D</t>
  </si>
  <si>
    <t>E</t>
  </si>
  <si>
    <t>F</t>
  </si>
  <si>
    <t>G</t>
  </si>
  <si>
    <t>H</t>
  </si>
  <si>
    <t>D3 0 A</t>
  </si>
  <si>
    <t>D3 100 A</t>
  </si>
  <si>
    <t>D3 200 A</t>
  </si>
  <si>
    <t>D3 750 A</t>
  </si>
  <si>
    <t>D3 2 A</t>
  </si>
  <si>
    <t>D3 4 A</t>
  </si>
  <si>
    <t>D3 0 B</t>
  </si>
  <si>
    <t>D3 100 B</t>
  </si>
  <si>
    <t>D3 200 B</t>
  </si>
  <si>
    <t>D3 750 B</t>
  </si>
  <si>
    <t>D3 2 B</t>
  </si>
  <si>
    <t>D3 4 B</t>
  </si>
  <si>
    <t>D3 0 C</t>
  </si>
  <si>
    <t>D3 100 C</t>
  </si>
  <si>
    <t>D3 200 C</t>
  </si>
  <si>
    <t>D3 750 C</t>
  </si>
  <si>
    <t>D3 2 C</t>
  </si>
  <si>
    <t>D3 4 C</t>
  </si>
  <si>
    <t>D3 0 D</t>
  </si>
  <si>
    <t>D3 100 D</t>
  </si>
  <si>
    <t>D3 200 D</t>
  </si>
  <si>
    <t>D3 750 D</t>
  </si>
  <si>
    <t>D3 2 D</t>
  </si>
  <si>
    <t>D3 4 D</t>
  </si>
  <si>
    <t>D7 0 A</t>
  </si>
  <si>
    <t>D7 0 B</t>
  </si>
  <si>
    <t>D7 0 C</t>
  </si>
  <si>
    <t>D7 0 D</t>
  </si>
  <si>
    <t>D7 100 A</t>
  </si>
  <si>
    <t>D7 100 B</t>
  </si>
  <si>
    <t>D7 100 C</t>
  </si>
  <si>
    <t>D7 100 D</t>
  </si>
  <si>
    <t>D7 200 A</t>
  </si>
  <si>
    <t>D7 200 B</t>
  </si>
  <si>
    <t>D7 200 C</t>
  </si>
  <si>
    <t>D7 200 D</t>
  </si>
  <si>
    <t>standard avgs</t>
  </si>
  <si>
    <t>m</t>
  </si>
  <si>
    <t>zeroed standards</t>
  </si>
  <si>
    <t>b</t>
  </si>
  <si>
    <t>standards</t>
  </si>
  <si>
    <t xml:space="preserve">zero </t>
  </si>
  <si>
    <t>ng/mL</t>
  </si>
  <si>
    <t>ng</t>
  </si>
  <si>
    <t>D7 750 A</t>
  </si>
  <si>
    <t>D7 750 B</t>
  </si>
  <si>
    <t>D7 750 C</t>
  </si>
  <si>
    <t>D7 750 D</t>
  </si>
  <si>
    <t>D7 2 A</t>
  </si>
  <si>
    <t>D7 2 B</t>
  </si>
  <si>
    <t>D7 2 C</t>
  </si>
  <si>
    <t>D7 2 D</t>
  </si>
  <si>
    <t>D7 4 A</t>
  </si>
  <si>
    <t>D7 4 B</t>
  </si>
  <si>
    <t>D7 4 C</t>
  </si>
  <si>
    <t>D7 4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</si>
</sst>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PG Standards Plate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8194881889763774E-2"/>
                  <c:y val="-0.219302535577548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1 redo'!$B$13:$G$13</c:f>
              <c:numCache>
                <c:formatCode>General</c:formatCode>
                <c:ptCount val="6"/>
                <c:pt idx="0">
                  <c:v>0</c:v>
                </c:pt>
                <c:pt idx="1">
                  <c:v>35</c:v>
                </c:pt>
                <c:pt idx="2">
                  <c:v>73</c:v>
                </c:pt>
                <c:pt idx="3">
                  <c:v>143.5</c:v>
                </c:pt>
                <c:pt idx="4">
                  <c:v>295.5</c:v>
                </c:pt>
                <c:pt idx="5">
                  <c:v>349.5</c:v>
                </c:pt>
              </c:numCache>
            </c:numRef>
          </c:xVal>
          <c:yVal>
            <c:numRef>
              <c:f>'plate 1 redo'!$B$14:$G$14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5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A-46CF-8E8D-BE7DC3C67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270671"/>
        <c:axId val="2122273999"/>
      </c:scatterChart>
      <c:valAx>
        <c:axId val="2122270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273999"/>
        <c:crosses val="autoZero"/>
        <c:crossBetween val="midCat"/>
      </c:valAx>
      <c:valAx>
        <c:axId val="212227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270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PG Standards</a:t>
            </a:r>
            <a:r>
              <a:rPr lang="en-US" baseline="0"/>
              <a:t> Plate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617624636508146"/>
                  <c:y val="-0.208279448891036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2'!$B$13:$G$13</c:f>
              <c:numCache>
                <c:formatCode>General</c:formatCode>
                <c:ptCount val="6"/>
                <c:pt idx="0">
                  <c:v>0</c:v>
                </c:pt>
                <c:pt idx="1">
                  <c:v>30</c:v>
                </c:pt>
                <c:pt idx="2">
                  <c:v>69</c:v>
                </c:pt>
                <c:pt idx="3">
                  <c:v>135</c:v>
                </c:pt>
                <c:pt idx="4">
                  <c:v>280</c:v>
                </c:pt>
                <c:pt idx="5">
                  <c:v>348.5</c:v>
                </c:pt>
              </c:numCache>
            </c:numRef>
          </c:xVal>
          <c:yVal>
            <c:numRef>
              <c:f>'plate 2'!$B$14:$G$14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5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29-42E0-8C4C-82286B7C61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135087"/>
        <c:axId val="2068130927"/>
      </c:scatterChart>
      <c:valAx>
        <c:axId val="2068135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130927"/>
        <c:crosses val="autoZero"/>
        <c:crossBetween val="midCat"/>
      </c:valAx>
      <c:valAx>
        <c:axId val="206813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135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37042</xdr:colOff>
      <xdr:row>11</xdr:row>
      <xdr:rowOff>50800</xdr:rowOff>
    </xdr:from>
    <xdr:to>
      <xdr:col>23</xdr:col>
      <xdr:colOff>341842</xdr:colOff>
      <xdr:row>23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7FBBE2-5C18-618D-7546-B3C6D71DB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226322</xdr:colOff>
      <xdr:row>10</xdr:row>
      <xdr:rowOff>160827</xdr:rowOff>
    </xdr:from>
    <xdr:to>
      <xdr:col>23</xdr:col>
      <xdr:colOff>535623</xdr:colOff>
      <xdr:row>24</xdr:row>
      <xdr:rowOff>30491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99883D-4C8C-C33A-9EA5-BB2E6AF2BE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Felicia Pinto" id="{1DC8E3E0-9737-440A-9AD6-57D5B7BD9831}" userId="4c03a231c12cd40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4" dT="2022-11-22T16:54:49.34" personId="{1DC8E3E0-9737-440A-9AD6-57D5B7BD9831}" id="{7FC8F4C0-3039-4D31-8A02-089A35761FD7}">
    <text>All D7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D4EB-1904-4A94-B061-F703BF2772A6}">
  <dimension ref="A1:N9"/>
  <sheetViews>
    <sheetView workbookViewId="0"/>
  </sheetViews>
  <sheetFormatPr defaultRowHeight="14.5" x14ac:dyDescent="0.35"/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3">
        <v>2</v>
      </c>
      <c r="C2" s="4">
        <v>35</v>
      </c>
      <c r="D2" s="5">
        <v>73</v>
      </c>
      <c r="E2" s="6">
        <v>137</v>
      </c>
      <c r="F2" s="7">
        <v>283</v>
      </c>
      <c r="G2" s="8">
        <v>356</v>
      </c>
      <c r="H2" s="3">
        <v>2</v>
      </c>
      <c r="I2" s="3">
        <v>4</v>
      </c>
      <c r="J2" s="3">
        <v>3</v>
      </c>
      <c r="K2" s="3">
        <v>4</v>
      </c>
      <c r="L2" s="3">
        <v>3</v>
      </c>
      <c r="M2" s="3">
        <v>5</v>
      </c>
      <c r="N2" s="9">
        <v>485528</v>
      </c>
    </row>
    <row r="3" spans="1:14" x14ac:dyDescent="0.35">
      <c r="A3" s="2" t="s">
        <v>1</v>
      </c>
      <c r="B3" s="3">
        <v>2</v>
      </c>
      <c r="C3" s="4">
        <v>34</v>
      </c>
      <c r="D3" s="5">
        <v>70</v>
      </c>
      <c r="E3" s="6">
        <v>139</v>
      </c>
      <c r="F3" s="7">
        <v>288</v>
      </c>
      <c r="G3" s="8">
        <v>347</v>
      </c>
      <c r="H3" s="3">
        <v>2</v>
      </c>
      <c r="I3" s="3">
        <v>1</v>
      </c>
      <c r="J3" s="3">
        <v>2</v>
      </c>
      <c r="K3" s="3">
        <v>3</v>
      </c>
      <c r="L3" s="3">
        <v>3</v>
      </c>
      <c r="M3" s="3">
        <v>4</v>
      </c>
      <c r="N3" s="9">
        <v>485528</v>
      </c>
    </row>
    <row r="4" spans="1:14" x14ac:dyDescent="0.35">
      <c r="A4" s="2" t="s">
        <v>2</v>
      </c>
      <c r="B4" s="10">
        <v>94</v>
      </c>
      <c r="C4" s="10">
        <v>92</v>
      </c>
      <c r="D4" s="10">
        <v>96</v>
      </c>
      <c r="E4" s="10">
        <v>88</v>
      </c>
      <c r="F4" s="10">
        <v>101</v>
      </c>
      <c r="G4" s="10">
        <v>96</v>
      </c>
      <c r="H4" s="11">
        <v>106</v>
      </c>
      <c r="I4" s="11">
        <v>105</v>
      </c>
      <c r="J4" s="11">
        <v>112</v>
      </c>
      <c r="K4" s="11">
        <v>107</v>
      </c>
      <c r="L4" s="11">
        <v>103</v>
      </c>
      <c r="M4" s="10">
        <v>101</v>
      </c>
      <c r="N4" s="9">
        <v>485528</v>
      </c>
    </row>
    <row r="5" spans="1:14" x14ac:dyDescent="0.35">
      <c r="A5" s="2" t="s">
        <v>3</v>
      </c>
      <c r="B5" s="6">
        <v>136</v>
      </c>
      <c r="C5" s="6">
        <v>137</v>
      </c>
      <c r="D5" s="11">
        <v>107</v>
      </c>
      <c r="E5" s="10">
        <v>100</v>
      </c>
      <c r="F5" s="11">
        <v>102</v>
      </c>
      <c r="G5" s="10">
        <v>101</v>
      </c>
      <c r="H5" s="6">
        <v>128</v>
      </c>
      <c r="I5" s="11">
        <v>125</v>
      </c>
      <c r="J5" s="12">
        <v>174</v>
      </c>
      <c r="K5" s="12">
        <v>166</v>
      </c>
      <c r="L5" s="6">
        <v>143</v>
      </c>
      <c r="M5" s="6">
        <v>143</v>
      </c>
      <c r="N5" s="9">
        <v>485528</v>
      </c>
    </row>
    <row r="6" spans="1:14" x14ac:dyDescent="0.35">
      <c r="A6" s="2" t="s">
        <v>4</v>
      </c>
      <c r="B6" s="10">
        <v>82</v>
      </c>
      <c r="C6" s="10">
        <v>83</v>
      </c>
      <c r="D6" s="10">
        <v>89</v>
      </c>
      <c r="E6" s="10">
        <v>86</v>
      </c>
      <c r="F6" s="6">
        <v>148</v>
      </c>
      <c r="G6" s="6">
        <v>151</v>
      </c>
      <c r="H6" s="11">
        <v>118</v>
      </c>
      <c r="I6" s="11">
        <v>113</v>
      </c>
      <c r="J6" s="11">
        <v>108</v>
      </c>
      <c r="K6" s="11">
        <v>106</v>
      </c>
      <c r="L6" s="11">
        <v>124</v>
      </c>
      <c r="M6" s="6">
        <v>137</v>
      </c>
      <c r="N6" s="9">
        <v>485528</v>
      </c>
    </row>
    <row r="7" spans="1:14" x14ac:dyDescent="0.35">
      <c r="A7" s="2" t="s">
        <v>5</v>
      </c>
      <c r="B7" s="5">
        <v>75</v>
      </c>
      <c r="C7" s="5">
        <v>75</v>
      </c>
      <c r="D7" s="10">
        <v>101</v>
      </c>
      <c r="E7" s="10">
        <v>100</v>
      </c>
      <c r="F7" s="10">
        <v>99</v>
      </c>
      <c r="G7" s="10">
        <v>94</v>
      </c>
      <c r="H7" s="11">
        <v>123</v>
      </c>
      <c r="I7" s="6">
        <v>129</v>
      </c>
      <c r="J7" s="11">
        <v>125</v>
      </c>
      <c r="K7" s="11">
        <v>124</v>
      </c>
      <c r="L7" s="5">
        <v>52</v>
      </c>
      <c r="M7" s="5">
        <v>52</v>
      </c>
      <c r="N7" s="9">
        <v>485528</v>
      </c>
    </row>
    <row r="8" spans="1:14" x14ac:dyDescent="0.35">
      <c r="A8" s="2" t="s">
        <v>6</v>
      </c>
      <c r="B8" s="3">
        <v>4</v>
      </c>
      <c r="C8" s="3">
        <v>2</v>
      </c>
      <c r="D8" s="3">
        <v>3</v>
      </c>
      <c r="E8" s="3">
        <v>2</v>
      </c>
      <c r="F8" s="3">
        <v>2</v>
      </c>
      <c r="G8" s="3">
        <v>0</v>
      </c>
      <c r="H8" s="3">
        <v>3</v>
      </c>
      <c r="I8" s="3">
        <v>2</v>
      </c>
      <c r="J8" s="3">
        <v>2</v>
      </c>
      <c r="K8" s="3">
        <v>3</v>
      </c>
      <c r="L8" s="3">
        <v>4</v>
      </c>
      <c r="M8" s="3">
        <v>4</v>
      </c>
      <c r="N8" s="9">
        <v>485528</v>
      </c>
    </row>
    <row r="9" spans="1:14" x14ac:dyDescent="0.35">
      <c r="A9" s="2" t="s">
        <v>7</v>
      </c>
      <c r="B9" s="3">
        <v>2</v>
      </c>
      <c r="C9" s="3">
        <v>6</v>
      </c>
      <c r="D9" s="3">
        <v>5</v>
      </c>
      <c r="E9" s="3">
        <v>1</v>
      </c>
      <c r="F9" s="3">
        <v>4</v>
      </c>
      <c r="G9" s="3">
        <v>0</v>
      </c>
      <c r="H9" s="3">
        <v>2</v>
      </c>
      <c r="I9" s="3">
        <v>3</v>
      </c>
      <c r="J9" s="3">
        <v>3</v>
      </c>
      <c r="K9" s="3">
        <v>1</v>
      </c>
      <c r="L9" s="3">
        <v>3</v>
      </c>
      <c r="M9" s="3">
        <v>2</v>
      </c>
      <c r="N9" s="9">
        <v>485528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D4D0-58EF-440B-A7AB-688C51FAA043}">
  <dimension ref="A1:AB50"/>
  <sheetViews>
    <sheetView zoomScale="50" workbookViewId="0">
      <selection activeCell="L39" sqref="L39"/>
    </sheetView>
  </sheetViews>
  <sheetFormatPr defaultRowHeight="14.5" x14ac:dyDescent="0.35"/>
  <cols>
    <col min="2" max="2" width="11.1796875" bestFit="1" customWidth="1"/>
    <col min="3" max="3" width="10.81640625" bestFit="1" customWidth="1"/>
    <col min="4" max="9" width="10.453125" bestFit="1" customWidth="1"/>
    <col min="10" max="10" width="10.6328125" bestFit="1" customWidth="1"/>
    <col min="11" max="11" width="11.1796875" bestFit="1" customWidth="1"/>
    <col min="12" max="12" width="10.453125" bestFit="1" customWidth="1"/>
    <col min="13" max="13" width="11.1796875" bestFit="1" customWidth="1"/>
    <col min="14" max="14" width="8.81640625" bestFit="1" customWidth="1"/>
    <col min="16" max="16" width="9.08984375" bestFit="1" customWidth="1"/>
    <col min="17" max="17" width="8.81640625" bestFit="1" customWidth="1"/>
  </cols>
  <sheetData>
    <row r="1" spans="1:28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P1" s="1"/>
      <c r="Q1" s="2">
        <v>1</v>
      </c>
      <c r="R1" s="2">
        <v>2</v>
      </c>
      <c r="S1" s="2">
        <v>3</v>
      </c>
      <c r="T1" s="2">
        <v>4</v>
      </c>
      <c r="U1" s="2">
        <v>5</v>
      </c>
      <c r="V1" s="2">
        <v>6</v>
      </c>
      <c r="W1" s="2">
        <v>7</v>
      </c>
      <c r="X1" s="2">
        <v>8</v>
      </c>
      <c r="Y1" s="2">
        <v>9</v>
      </c>
      <c r="Z1" s="2">
        <v>10</v>
      </c>
      <c r="AA1" s="2">
        <v>11</v>
      </c>
      <c r="AB1" s="2">
        <v>12</v>
      </c>
    </row>
    <row r="2" spans="1:28" x14ac:dyDescent="0.35">
      <c r="A2" s="2" t="s">
        <v>0</v>
      </c>
      <c r="B2" s="3">
        <v>3</v>
      </c>
      <c r="C2" s="4">
        <v>36</v>
      </c>
      <c r="D2" s="5">
        <v>74</v>
      </c>
      <c r="E2" s="6">
        <v>143</v>
      </c>
      <c r="F2" s="7">
        <v>294</v>
      </c>
      <c r="G2" s="8">
        <v>353</v>
      </c>
      <c r="H2" s="3">
        <v>2</v>
      </c>
      <c r="I2" s="3">
        <v>2</v>
      </c>
      <c r="J2" s="3">
        <v>1</v>
      </c>
      <c r="K2" s="3">
        <v>2</v>
      </c>
      <c r="L2" s="3">
        <v>0</v>
      </c>
      <c r="M2" s="3">
        <v>4</v>
      </c>
      <c r="N2" s="9">
        <v>485528</v>
      </c>
      <c r="P2" s="2" t="s">
        <v>0</v>
      </c>
      <c r="Q2" s="13" t="s">
        <v>1</v>
      </c>
      <c r="R2" s="13">
        <v>200</v>
      </c>
      <c r="S2" s="13">
        <v>400</v>
      </c>
      <c r="T2" s="13">
        <v>800</v>
      </c>
      <c r="U2" s="13">
        <v>1600</v>
      </c>
      <c r="V2" s="13">
        <v>2500</v>
      </c>
      <c r="W2" s="13"/>
      <c r="X2" s="13"/>
      <c r="Y2" s="13"/>
      <c r="Z2" s="13"/>
      <c r="AA2" s="13"/>
      <c r="AB2" s="13"/>
    </row>
    <row r="3" spans="1:28" x14ac:dyDescent="0.35">
      <c r="A3" s="2" t="s">
        <v>1</v>
      </c>
      <c r="B3" s="3">
        <v>0</v>
      </c>
      <c r="C3" s="4">
        <v>37</v>
      </c>
      <c r="D3" s="5">
        <v>75</v>
      </c>
      <c r="E3" s="6">
        <v>147</v>
      </c>
      <c r="F3" s="7">
        <v>300</v>
      </c>
      <c r="G3" s="8">
        <v>349</v>
      </c>
      <c r="H3" s="3">
        <v>1</v>
      </c>
      <c r="I3" s="3">
        <v>1</v>
      </c>
      <c r="J3" s="3">
        <v>3</v>
      </c>
      <c r="K3" s="3">
        <v>1</v>
      </c>
      <c r="L3" s="3">
        <v>2</v>
      </c>
      <c r="M3" s="3">
        <v>1</v>
      </c>
      <c r="N3" s="9">
        <v>485528</v>
      </c>
      <c r="P3" s="2" t="s">
        <v>1</v>
      </c>
      <c r="Q3" s="13" t="s">
        <v>1</v>
      </c>
      <c r="R3" s="13">
        <v>200</v>
      </c>
      <c r="S3" s="13">
        <v>400</v>
      </c>
      <c r="T3" s="13">
        <v>800</v>
      </c>
      <c r="U3" s="13">
        <v>1600</v>
      </c>
      <c r="V3" s="13">
        <v>2500</v>
      </c>
      <c r="W3" s="13"/>
      <c r="X3" s="14"/>
      <c r="Y3" s="13"/>
      <c r="Z3" s="13"/>
      <c r="AA3" s="13"/>
      <c r="AB3" s="13"/>
    </row>
    <row r="4" spans="1:28" x14ac:dyDescent="0.35">
      <c r="A4" s="2" t="s">
        <v>2</v>
      </c>
      <c r="B4" s="11">
        <v>105</v>
      </c>
      <c r="C4" s="11">
        <v>102</v>
      </c>
      <c r="D4" s="11">
        <v>124</v>
      </c>
      <c r="E4" s="11">
        <v>126</v>
      </c>
      <c r="F4" s="10">
        <v>100</v>
      </c>
      <c r="G4" s="11">
        <v>101</v>
      </c>
      <c r="H4" s="11">
        <v>103</v>
      </c>
      <c r="I4" s="11">
        <v>103</v>
      </c>
      <c r="J4" s="6">
        <v>148</v>
      </c>
      <c r="K4" s="6">
        <v>146</v>
      </c>
      <c r="L4" s="12">
        <v>152</v>
      </c>
      <c r="M4" s="12">
        <v>156</v>
      </c>
      <c r="N4" s="9">
        <v>485528</v>
      </c>
      <c r="P4" s="2" t="s">
        <v>2</v>
      </c>
      <c r="Q4" s="13" t="s">
        <v>8</v>
      </c>
      <c r="R4" s="13" t="s">
        <v>8</v>
      </c>
      <c r="S4" s="13" t="s">
        <v>9</v>
      </c>
      <c r="T4" s="13" t="s">
        <v>9</v>
      </c>
      <c r="U4" s="13" t="s">
        <v>10</v>
      </c>
      <c r="V4" s="13" t="s">
        <v>10</v>
      </c>
      <c r="W4" s="15" t="s">
        <v>11</v>
      </c>
      <c r="X4" s="15" t="s">
        <v>11</v>
      </c>
      <c r="Y4" s="16" t="s">
        <v>12</v>
      </c>
      <c r="Z4" s="16" t="s">
        <v>12</v>
      </c>
      <c r="AA4" s="13" t="s">
        <v>13</v>
      </c>
      <c r="AB4" s="13" t="s">
        <v>13</v>
      </c>
    </row>
    <row r="5" spans="1:28" x14ac:dyDescent="0.35">
      <c r="A5" s="2" t="s">
        <v>3</v>
      </c>
      <c r="B5" s="11">
        <v>122</v>
      </c>
      <c r="C5" s="11">
        <v>126</v>
      </c>
      <c r="D5" s="6">
        <v>136</v>
      </c>
      <c r="E5" s="6">
        <v>134</v>
      </c>
      <c r="F5" s="6">
        <v>144</v>
      </c>
      <c r="G5" s="6">
        <v>147</v>
      </c>
      <c r="H5" s="6">
        <v>139</v>
      </c>
      <c r="I5" s="6">
        <v>134</v>
      </c>
      <c r="J5" s="10">
        <v>90</v>
      </c>
      <c r="K5" s="10">
        <v>86</v>
      </c>
      <c r="L5" s="11">
        <v>105</v>
      </c>
      <c r="M5" s="11">
        <v>103</v>
      </c>
      <c r="N5" s="9">
        <v>485528</v>
      </c>
      <c r="P5" s="2" t="s">
        <v>3</v>
      </c>
      <c r="Q5" s="13" t="s">
        <v>14</v>
      </c>
      <c r="R5" s="13" t="s">
        <v>14</v>
      </c>
      <c r="S5" s="13" t="s">
        <v>15</v>
      </c>
      <c r="T5" s="13" t="s">
        <v>15</v>
      </c>
      <c r="U5" s="13" t="s">
        <v>16</v>
      </c>
      <c r="V5" s="13" t="s">
        <v>16</v>
      </c>
      <c r="W5" s="15" t="s">
        <v>17</v>
      </c>
      <c r="X5" s="15" t="s">
        <v>17</v>
      </c>
      <c r="Y5" s="16" t="s">
        <v>18</v>
      </c>
      <c r="Z5" s="16" t="s">
        <v>18</v>
      </c>
      <c r="AA5" s="13" t="s">
        <v>19</v>
      </c>
      <c r="AB5" s="13" t="s">
        <v>19</v>
      </c>
    </row>
    <row r="6" spans="1:28" x14ac:dyDescent="0.35">
      <c r="A6" s="2" t="s">
        <v>4</v>
      </c>
      <c r="B6" s="11">
        <v>110</v>
      </c>
      <c r="C6" s="11">
        <v>106</v>
      </c>
      <c r="D6" s="11">
        <v>107</v>
      </c>
      <c r="E6" s="11">
        <v>102</v>
      </c>
      <c r="F6" s="10">
        <v>90</v>
      </c>
      <c r="G6" s="10">
        <v>85</v>
      </c>
      <c r="H6" s="6">
        <v>132</v>
      </c>
      <c r="I6" s="6">
        <v>131</v>
      </c>
      <c r="J6" s="12">
        <v>169</v>
      </c>
      <c r="K6" s="12">
        <v>160</v>
      </c>
      <c r="L6" s="12">
        <v>152</v>
      </c>
      <c r="M6" s="6">
        <v>148</v>
      </c>
      <c r="N6" s="9">
        <v>485528</v>
      </c>
      <c r="P6" s="2" t="s">
        <v>4</v>
      </c>
      <c r="Q6" s="13" t="s">
        <v>20</v>
      </c>
      <c r="R6" s="13" t="s">
        <v>20</v>
      </c>
      <c r="S6" s="13" t="s">
        <v>21</v>
      </c>
      <c r="T6" s="13" t="s">
        <v>21</v>
      </c>
      <c r="U6" s="13" t="s">
        <v>22</v>
      </c>
      <c r="V6" s="13" t="s">
        <v>22</v>
      </c>
      <c r="W6" s="15" t="s">
        <v>23</v>
      </c>
      <c r="X6" s="15" t="s">
        <v>23</v>
      </c>
      <c r="Y6" s="16" t="s">
        <v>24</v>
      </c>
      <c r="Z6" s="16" t="s">
        <v>24</v>
      </c>
      <c r="AA6" s="13" t="s">
        <v>25</v>
      </c>
      <c r="AB6" s="13" t="s">
        <v>25</v>
      </c>
    </row>
    <row r="7" spans="1:28" x14ac:dyDescent="0.35">
      <c r="A7" s="2" t="s">
        <v>5</v>
      </c>
      <c r="B7" s="12">
        <v>153</v>
      </c>
      <c r="C7" s="12">
        <v>157</v>
      </c>
      <c r="D7" s="10">
        <v>93</v>
      </c>
      <c r="E7" s="10">
        <v>91</v>
      </c>
      <c r="F7" s="5">
        <v>66</v>
      </c>
      <c r="G7" s="5">
        <v>67</v>
      </c>
      <c r="H7" s="11">
        <v>105</v>
      </c>
      <c r="I7" s="11">
        <v>102</v>
      </c>
      <c r="J7" s="10">
        <v>98</v>
      </c>
      <c r="K7" s="10">
        <v>92</v>
      </c>
      <c r="L7" s="5">
        <v>74</v>
      </c>
      <c r="M7" s="10">
        <v>76</v>
      </c>
      <c r="N7" s="9">
        <v>485528</v>
      </c>
      <c r="P7" s="2" t="s">
        <v>5</v>
      </c>
      <c r="Q7" s="13" t="s">
        <v>26</v>
      </c>
      <c r="R7" s="13" t="s">
        <v>26</v>
      </c>
      <c r="S7" s="13" t="s">
        <v>27</v>
      </c>
      <c r="T7" s="13" t="s">
        <v>27</v>
      </c>
      <c r="U7" s="13" t="s">
        <v>28</v>
      </c>
      <c r="V7" s="13" t="s">
        <v>28</v>
      </c>
      <c r="W7" s="15" t="s">
        <v>29</v>
      </c>
      <c r="X7" s="15" t="s">
        <v>29</v>
      </c>
      <c r="Y7" s="16" t="s">
        <v>30</v>
      </c>
      <c r="Z7" s="16" t="s">
        <v>30</v>
      </c>
      <c r="AA7" s="13" t="s">
        <v>31</v>
      </c>
      <c r="AB7" s="13" t="s">
        <v>31</v>
      </c>
    </row>
    <row r="8" spans="1:28" x14ac:dyDescent="0.35">
      <c r="A8" s="2" t="s">
        <v>6</v>
      </c>
      <c r="B8" s="3">
        <v>1</v>
      </c>
      <c r="C8" s="3">
        <v>3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0</v>
      </c>
      <c r="J8" s="3">
        <v>1</v>
      </c>
      <c r="K8" s="3">
        <v>2</v>
      </c>
      <c r="L8" s="3">
        <v>0</v>
      </c>
      <c r="M8" s="3">
        <v>0</v>
      </c>
      <c r="N8" s="9">
        <v>485528</v>
      </c>
      <c r="P8" s="2" t="s">
        <v>6</v>
      </c>
      <c r="Q8" s="13"/>
      <c r="R8" s="13"/>
      <c r="S8" s="13"/>
      <c r="T8" s="13"/>
      <c r="U8" s="13"/>
      <c r="V8" s="13"/>
      <c r="W8" s="13"/>
      <c r="X8" s="17"/>
      <c r="Y8" s="13"/>
      <c r="Z8" s="13"/>
      <c r="AA8" s="13"/>
      <c r="AB8" s="13"/>
    </row>
    <row r="9" spans="1:28" x14ac:dyDescent="0.35">
      <c r="A9" s="2" t="s">
        <v>7</v>
      </c>
      <c r="B9" s="3">
        <v>2</v>
      </c>
      <c r="C9" s="3">
        <v>1</v>
      </c>
      <c r="D9" s="3">
        <v>2</v>
      </c>
      <c r="E9" s="3">
        <v>2</v>
      </c>
      <c r="F9" s="3">
        <v>0</v>
      </c>
      <c r="G9" s="3">
        <v>1</v>
      </c>
      <c r="H9" s="3">
        <v>0</v>
      </c>
      <c r="I9" s="3">
        <v>3</v>
      </c>
      <c r="J9" s="3">
        <v>1</v>
      </c>
      <c r="K9" s="3">
        <v>2</v>
      </c>
      <c r="L9" s="3">
        <v>0</v>
      </c>
      <c r="M9" s="3">
        <v>0</v>
      </c>
      <c r="N9" s="9">
        <v>485528</v>
      </c>
      <c r="P9" s="2" t="s">
        <v>7</v>
      </c>
      <c r="Q9" s="13"/>
      <c r="R9" s="13"/>
      <c r="S9" s="13"/>
      <c r="T9" s="13"/>
      <c r="U9" s="13"/>
      <c r="V9" s="13"/>
      <c r="W9" s="13"/>
      <c r="X9" s="17"/>
      <c r="Y9" s="13"/>
      <c r="Z9" s="13"/>
      <c r="AA9" s="13"/>
      <c r="AB9" s="13"/>
    </row>
    <row r="12" spans="1:28" ht="25" x14ac:dyDescent="0.35">
      <c r="A12" s="19" t="s">
        <v>44</v>
      </c>
      <c r="B12">
        <f>AVERAGE(B2:B3)</f>
        <v>1.5</v>
      </c>
      <c r="C12">
        <f t="shared" ref="C12:F12" si="0">AVERAGE(C2:C3)</f>
        <v>36.5</v>
      </c>
      <c r="D12">
        <f t="shared" si="0"/>
        <v>74.5</v>
      </c>
      <c r="E12">
        <f t="shared" si="0"/>
        <v>145</v>
      </c>
      <c r="F12">
        <f t="shared" si="0"/>
        <v>297</v>
      </c>
      <c r="G12">
        <f>AVERAGE(G2:G3)</f>
        <v>351</v>
      </c>
      <c r="L12" t="s">
        <v>45</v>
      </c>
      <c r="M12">
        <v>7.2150999999999996</v>
      </c>
    </row>
    <row r="13" spans="1:28" ht="37.5" x14ac:dyDescent="0.35">
      <c r="A13" s="19" t="s">
        <v>46</v>
      </c>
      <c r="B13" cm="1">
        <f t="array" ref="B13:G13">B12:G12-B12</f>
        <v>0</v>
      </c>
      <c r="C13">
        <v>35</v>
      </c>
      <c r="D13">
        <v>73</v>
      </c>
      <c r="E13">
        <v>143.5</v>
      </c>
      <c r="F13">
        <v>295.5</v>
      </c>
      <c r="G13">
        <v>349.5</v>
      </c>
      <c r="L13" t="s">
        <v>47</v>
      </c>
      <c r="M13">
        <v>-87.257000000000005</v>
      </c>
    </row>
    <row r="14" spans="1:28" ht="25" x14ac:dyDescent="0.35">
      <c r="A14" s="19" t="s">
        <v>48</v>
      </c>
      <c r="B14">
        <v>0</v>
      </c>
      <c r="C14">
        <v>200</v>
      </c>
      <c r="D14">
        <v>400</v>
      </c>
      <c r="E14">
        <v>800</v>
      </c>
      <c r="G14">
        <v>2500</v>
      </c>
      <c r="L14" t="s">
        <v>49</v>
      </c>
      <c r="M14">
        <v>1.5</v>
      </c>
    </row>
    <row r="17" spans="1:17" x14ac:dyDescent="0.35">
      <c r="A17" s="1"/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</row>
    <row r="18" spans="1:17" x14ac:dyDescent="0.35">
      <c r="A18" s="2" t="s">
        <v>0</v>
      </c>
      <c r="B18" s="13" t="s">
        <v>1</v>
      </c>
      <c r="C18" s="13">
        <v>200</v>
      </c>
      <c r="D18" s="13">
        <v>400</v>
      </c>
      <c r="E18" s="13">
        <v>800</v>
      </c>
      <c r="F18" s="13">
        <v>1600</v>
      </c>
      <c r="G18" s="13">
        <v>2500</v>
      </c>
      <c r="H18" s="13"/>
      <c r="I18" s="13"/>
      <c r="J18" s="13"/>
      <c r="K18" s="13"/>
      <c r="L18" s="13"/>
      <c r="M18" s="13"/>
    </row>
    <row r="19" spans="1:17" x14ac:dyDescent="0.35">
      <c r="A19" s="2" t="s">
        <v>1</v>
      </c>
      <c r="B19" s="13" t="s">
        <v>1</v>
      </c>
      <c r="C19" s="13">
        <v>200</v>
      </c>
      <c r="D19" s="13">
        <v>400</v>
      </c>
      <c r="E19" s="13">
        <v>800</v>
      </c>
      <c r="F19" s="13">
        <v>1600</v>
      </c>
      <c r="G19" s="13">
        <v>2500</v>
      </c>
      <c r="H19" s="13"/>
      <c r="I19" s="14"/>
      <c r="J19" s="13"/>
      <c r="K19" s="13"/>
      <c r="L19" s="13"/>
      <c r="M19" s="13"/>
    </row>
    <row r="20" spans="1:17" x14ac:dyDescent="0.35">
      <c r="A20" s="2" t="s">
        <v>2</v>
      </c>
      <c r="B20" s="13">
        <f>$M$12*(B4-$M$14)+$M$13</f>
        <v>659.50585000000001</v>
      </c>
      <c r="C20" s="13">
        <f t="shared" ref="C20:M20" si="1">$M$12*(C4-$M$14)+$M$13</f>
        <v>637.86054999999988</v>
      </c>
      <c r="D20" s="13">
        <f t="shared" si="1"/>
        <v>796.59275000000002</v>
      </c>
      <c r="E20" s="13">
        <f t="shared" si="1"/>
        <v>811.02295000000004</v>
      </c>
      <c r="F20" s="13">
        <f t="shared" si="1"/>
        <v>623.43034999999986</v>
      </c>
      <c r="G20" s="13">
        <f t="shared" si="1"/>
        <v>630.64544999999998</v>
      </c>
      <c r="H20" s="13">
        <f t="shared" si="1"/>
        <v>645.07565</v>
      </c>
      <c r="I20" s="13">
        <f t="shared" si="1"/>
        <v>645.07565</v>
      </c>
      <c r="J20" s="13">
        <f t="shared" si="1"/>
        <v>969.75514999999996</v>
      </c>
      <c r="K20" s="13">
        <f t="shared" si="1"/>
        <v>955.32494999999994</v>
      </c>
      <c r="L20" s="13">
        <f t="shared" si="1"/>
        <v>998.61554999999998</v>
      </c>
      <c r="M20" s="13">
        <f t="shared" si="1"/>
        <v>1027.4759499999998</v>
      </c>
    </row>
    <row r="21" spans="1:17" x14ac:dyDescent="0.35">
      <c r="A21" s="2" t="s">
        <v>3</v>
      </c>
      <c r="B21" s="13">
        <f t="shared" ref="B21:M21" si="2">$M$12*(B5-$M$14)+$M$13</f>
        <v>782.16255000000001</v>
      </c>
      <c r="C21" s="13">
        <f t="shared" si="2"/>
        <v>811.02295000000004</v>
      </c>
      <c r="D21" s="13">
        <f t="shared" si="2"/>
        <v>883.17394999999988</v>
      </c>
      <c r="E21" s="13">
        <f t="shared" si="2"/>
        <v>868.74374999999986</v>
      </c>
      <c r="F21" s="13">
        <f t="shared" si="2"/>
        <v>940.89474999999993</v>
      </c>
      <c r="G21" s="13">
        <f t="shared" si="2"/>
        <v>962.54004999999984</v>
      </c>
      <c r="H21" s="13">
        <f t="shared" si="2"/>
        <v>904.81925000000001</v>
      </c>
      <c r="I21" s="13">
        <f t="shared" si="2"/>
        <v>868.74374999999986</v>
      </c>
      <c r="J21" s="13">
        <f t="shared" si="2"/>
        <v>551.27935000000002</v>
      </c>
      <c r="K21" s="13">
        <f t="shared" si="2"/>
        <v>522.41895</v>
      </c>
      <c r="L21" s="13">
        <f t="shared" si="2"/>
        <v>659.50585000000001</v>
      </c>
      <c r="M21" s="13">
        <f t="shared" si="2"/>
        <v>645.07565</v>
      </c>
    </row>
    <row r="22" spans="1:17" x14ac:dyDescent="0.35">
      <c r="A22" s="2" t="s">
        <v>4</v>
      </c>
      <c r="B22" s="13">
        <f t="shared" ref="B22:M22" si="3">$M$12*(B6-$M$14)+$M$13</f>
        <v>695.58134999999993</v>
      </c>
      <c r="C22" s="13">
        <f t="shared" si="3"/>
        <v>666.7209499999999</v>
      </c>
      <c r="D22" s="13">
        <f t="shared" si="3"/>
        <v>673.93605000000002</v>
      </c>
      <c r="E22" s="13">
        <f t="shared" si="3"/>
        <v>637.86054999999988</v>
      </c>
      <c r="F22" s="13">
        <f t="shared" si="3"/>
        <v>551.27935000000002</v>
      </c>
      <c r="G22" s="13">
        <f t="shared" si="3"/>
        <v>515.20384999999987</v>
      </c>
      <c r="H22" s="13">
        <f t="shared" si="3"/>
        <v>854.31354999999985</v>
      </c>
      <c r="I22" s="13">
        <f t="shared" si="3"/>
        <v>847.09844999999996</v>
      </c>
      <c r="J22" s="13">
        <f t="shared" si="3"/>
        <v>1121.27225</v>
      </c>
      <c r="K22" s="13">
        <f t="shared" si="3"/>
        <v>1056.3363499999998</v>
      </c>
      <c r="L22" s="13">
        <f t="shared" si="3"/>
        <v>998.61554999999998</v>
      </c>
      <c r="M22" s="13">
        <f t="shared" si="3"/>
        <v>969.75514999999996</v>
      </c>
    </row>
    <row r="23" spans="1:17" x14ac:dyDescent="0.35">
      <c r="A23" s="2" t="s">
        <v>5</v>
      </c>
      <c r="B23" s="13">
        <f t="shared" ref="B23:M23" si="4">$M$12*(B7-$M$14)+$M$13</f>
        <v>1005.8306499999999</v>
      </c>
      <c r="C23" s="13">
        <f t="shared" si="4"/>
        <v>1034.6910499999999</v>
      </c>
      <c r="D23" s="13">
        <f t="shared" si="4"/>
        <v>572.92464999999993</v>
      </c>
      <c r="E23" s="13">
        <f t="shared" si="4"/>
        <v>558.49444999999992</v>
      </c>
      <c r="F23" s="13">
        <f t="shared" si="4"/>
        <v>378.11694999999997</v>
      </c>
      <c r="G23" s="13">
        <f t="shared" si="4"/>
        <v>385.33204999999998</v>
      </c>
      <c r="H23" s="13">
        <f t="shared" si="4"/>
        <v>659.50585000000001</v>
      </c>
      <c r="I23" s="13">
        <f t="shared" si="4"/>
        <v>637.86054999999988</v>
      </c>
      <c r="J23" s="13">
        <f t="shared" si="4"/>
        <v>609.00014999999985</v>
      </c>
      <c r="K23" s="13">
        <f t="shared" si="4"/>
        <v>565.70955000000004</v>
      </c>
      <c r="L23" s="13">
        <f t="shared" si="4"/>
        <v>435.83774999999997</v>
      </c>
      <c r="M23" s="13">
        <f t="shared" si="4"/>
        <v>450.26794999999998</v>
      </c>
    </row>
    <row r="24" spans="1:17" x14ac:dyDescent="0.35">
      <c r="A24" s="2" t="s">
        <v>6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7" x14ac:dyDescent="0.35">
      <c r="A25" s="2" t="s">
        <v>7</v>
      </c>
      <c r="B25" s="13"/>
      <c r="C25" s="13"/>
      <c r="D25" s="13"/>
      <c r="E25" s="13"/>
      <c r="F25" s="13"/>
      <c r="G25" s="13"/>
      <c r="H25" s="13"/>
      <c r="I25" s="17"/>
      <c r="J25" s="13"/>
      <c r="K25" s="13"/>
      <c r="L25" s="13"/>
      <c r="M25" s="13"/>
    </row>
    <row r="26" spans="1:17" x14ac:dyDescent="0.35">
      <c r="P26" t="s">
        <v>50</v>
      </c>
      <c r="Q26" t="s">
        <v>51</v>
      </c>
    </row>
    <row r="27" spans="1:17" x14ac:dyDescent="0.35">
      <c r="O27" s="20" t="s">
        <v>8</v>
      </c>
      <c r="P27">
        <f>AVERAGE(B20:C20)</f>
        <v>648.68319999999994</v>
      </c>
      <c r="Q27" cm="1">
        <f t="array" ref="Q27:Q50">P27:P50*0.02*5</f>
        <v>64.868319999999997</v>
      </c>
    </row>
    <row r="28" spans="1:17" x14ac:dyDescent="0.35">
      <c r="O28" s="20" t="s">
        <v>14</v>
      </c>
      <c r="P28">
        <f t="shared" ref="P28:P30" si="5">AVERAGE(B21:C21)</f>
        <v>796.59275000000002</v>
      </c>
      <c r="Q28">
        <v>79.659275000000008</v>
      </c>
    </row>
    <row r="29" spans="1:17" x14ac:dyDescent="0.35">
      <c r="O29" s="20" t="s">
        <v>20</v>
      </c>
      <c r="P29">
        <f t="shared" si="5"/>
        <v>681.15114999999992</v>
      </c>
      <c r="Q29">
        <v>68.115114999999989</v>
      </c>
    </row>
    <row r="30" spans="1:17" x14ac:dyDescent="0.35">
      <c r="O30" s="20" t="s">
        <v>26</v>
      </c>
      <c r="P30">
        <f t="shared" si="5"/>
        <v>1020.2608499999999</v>
      </c>
      <c r="Q30">
        <v>102.02608499999998</v>
      </c>
    </row>
    <row r="31" spans="1:17" x14ac:dyDescent="0.35">
      <c r="O31" s="20" t="s">
        <v>9</v>
      </c>
      <c r="P31">
        <f>AVERAGE(D20:E20)</f>
        <v>803.80785000000003</v>
      </c>
      <c r="Q31">
        <v>80.380785000000003</v>
      </c>
    </row>
    <row r="32" spans="1:17" x14ac:dyDescent="0.35">
      <c r="O32" s="20" t="s">
        <v>15</v>
      </c>
      <c r="P32">
        <f t="shared" ref="P32:P34" si="6">AVERAGE(D21:E21)</f>
        <v>875.95884999999987</v>
      </c>
      <c r="Q32">
        <v>87.595884999999996</v>
      </c>
    </row>
    <row r="33" spans="15:17" x14ac:dyDescent="0.35">
      <c r="O33" s="20" t="s">
        <v>21</v>
      </c>
      <c r="P33">
        <f t="shared" si="6"/>
        <v>655.89829999999995</v>
      </c>
      <c r="Q33">
        <v>65.589829999999992</v>
      </c>
    </row>
    <row r="34" spans="15:17" x14ac:dyDescent="0.35">
      <c r="O34" s="20" t="s">
        <v>27</v>
      </c>
      <c r="P34">
        <f t="shared" si="6"/>
        <v>565.70954999999992</v>
      </c>
      <c r="Q34">
        <v>56.570954999999998</v>
      </c>
    </row>
    <row r="35" spans="15:17" x14ac:dyDescent="0.35">
      <c r="O35" s="20" t="s">
        <v>10</v>
      </c>
      <c r="P35">
        <f>AVERAGE(F20:G20)</f>
        <v>627.03789999999992</v>
      </c>
      <c r="Q35">
        <v>62.703789999999991</v>
      </c>
    </row>
    <row r="36" spans="15:17" x14ac:dyDescent="0.35">
      <c r="O36" s="20" t="s">
        <v>16</v>
      </c>
      <c r="P36">
        <f t="shared" ref="P36:P38" si="7">AVERAGE(F21:G21)</f>
        <v>951.71739999999988</v>
      </c>
      <c r="Q36">
        <v>95.171739999999986</v>
      </c>
    </row>
    <row r="37" spans="15:17" x14ac:dyDescent="0.35">
      <c r="O37" s="20" t="s">
        <v>22</v>
      </c>
      <c r="P37">
        <f t="shared" si="7"/>
        <v>533.24159999999995</v>
      </c>
      <c r="Q37">
        <v>53.324159999999992</v>
      </c>
    </row>
    <row r="38" spans="15:17" x14ac:dyDescent="0.35">
      <c r="O38" s="20" t="s">
        <v>28</v>
      </c>
      <c r="P38">
        <f t="shared" si="7"/>
        <v>381.72449999999998</v>
      </c>
      <c r="Q38">
        <v>38.172449999999998</v>
      </c>
    </row>
    <row r="39" spans="15:17" x14ac:dyDescent="0.35">
      <c r="O39" s="20" t="s">
        <v>11</v>
      </c>
      <c r="P39">
        <f>AVERAGE(H20:I20)</f>
        <v>645.07565</v>
      </c>
      <c r="Q39">
        <v>64.507565</v>
      </c>
    </row>
    <row r="40" spans="15:17" x14ac:dyDescent="0.35">
      <c r="O40" s="20" t="s">
        <v>17</v>
      </c>
      <c r="P40">
        <f t="shared" ref="P40:P41" si="8">AVERAGE(H21:I21)</f>
        <v>886.78149999999994</v>
      </c>
      <c r="Q40">
        <v>88.678150000000002</v>
      </c>
    </row>
    <row r="41" spans="15:17" x14ac:dyDescent="0.35">
      <c r="O41" s="20" t="s">
        <v>23</v>
      </c>
      <c r="P41">
        <f t="shared" si="8"/>
        <v>850.7059999999999</v>
      </c>
      <c r="Q41">
        <v>85.070599999999985</v>
      </c>
    </row>
    <row r="42" spans="15:17" x14ac:dyDescent="0.35">
      <c r="O42" s="20" t="s">
        <v>29</v>
      </c>
      <c r="P42">
        <f>AVERAGE(H23:I23)</f>
        <v>648.68319999999994</v>
      </c>
      <c r="Q42">
        <v>64.868319999999997</v>
      </c>
    </row>
    <row r="43" spans="15:17" x14ac:dyDescent="0.35">
      <c r="O43" s="20" t="s">
        <v>12</v>
      </c>
      <c r="P43">
        <f>AVERAGE(J20:K20)</f>
        <v>962.54004999999995</v>
      </c>
      <c r="Q43">
        <v>96.254004999999992</v>
      </c>
    </row>
    <row r="44" spans="15:17" x14ac:dyDescent="0.35">
      <c r="O44" s="20" t="s">
        <v>18</v>
      </c>
      <c r="P44">
        <f t="shared" ref="P44:P46" si="9">AVERAGE(J21:K21)</f>
        <v>536.84915000000001</v>
      </c>
      <c r="Q44">
        <v>53.684915000000004</v>
      </c>
    </row>
    <row r="45" spans="15:17" x14ac:dyDescent="0.35">
      <c r="O45" s="20" t="s">
        <v>24</v>
      </c>
      <c r="P45">
        <f t="shared" si="9"/>
        <v>1088.8042999999998</v>
      </c>
      <c r="Q45">
        <v>108.88042999999998</v>
      </c>
    </row>
    <row r="46" spans="15:17" x14ac:dyDescent="0.35">
      <c r="O46" s="20" t="s">
        <v>30</v>
      </c>
      <c r="P46">
        <f t="shared" si="9"/>
        <v>587.35484999999994</v>
      </c>
      <c r="Q46">
        <v>58.73548499999999</v>
      </c>
    </row>
    <row r="47" spans="15:17" x14ac:dyDescent="0.35">
      <c r="O47" s="20" t="s">
        <v>13</v>
      </c>
      <c r="P47">
        <f>AVERAGE(L20:M20)</f>
        <v>1013.0457499999999</v>
      </c>
      <c r="Q47">
        <v>101.30457499999999</v>
      </c>
    </row>
    <row r="48" spans="15:17" x14ac:dyDescent="0.35">
      <c r="O48" s="20" t="s">
        <v>19</v>
      </c>
      <c r="P48">
        <f t="shared" ref="P48:P50" si="10">AVERAGE(L21:M21)</f>
        <v>652.29075</v>
      </c>
      <c r="Q48">
        <v>65.229075000000009</v>
      </c>
    </row>
    <row r="49" spans="15:17" x14ac:dyDescent="0.35">
      <c r="O49" s="20" t="s">
        <v>25</v>
      </c>
      <c r="P49">
        <f t="shared" si="10"/>
        <v>984.18534999999997</v>
      </c>
      <c r="Q49">
        <v>98.418534999999991</v>
      </c>
    </row>
    <row r="50" spans="15:17" x14ac:dyDescent="0.35">
      <c r="O50" s="20" t="s">
        <v>31</v>
      </c>
      <c r="P50">
        <f t="shared" si="10"/>
        <v>443.05284999999998</v>
      </c>
      <c r="Q50">
        <v>44.305285000000005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0374-0299-4F9B-8E0B-5D9D3D330397}">
  <dimension ref="A1:AB50"/>
  <sheetViews>
    <sheetView tabSelected="1" zoomScale="63" workbookViewId="0">
      <selection activeCell="P13" sqref="P13"/>
    </sheetView>
  </sheetViews>
  <sheetFormatPr defaultRowHeight="14.5" x14ac:dyDescent="0.35"/>
  <sheetData>
    <row r="1" spans="1:28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P1" s="1"/>
      <c r="Q1" s="2">
        <v>1</v>
      </c>
      <c r="R1" s="2">
        <v>2</v>
      </c>
      <c r="S1" s="2">
        <v>3</v>
      </c>
      <c r="T1" s="2">
        <v>4</v>
      </c>
      <c r="U1" s="2">
        <v>5</v>
      </c>
      <c r="V1" s="2">
        <v>6</v>
      </c>
      <c r="W1" s="2">
        <v>7</v>
      </c>
      <c r="X1" s="2">
        <v>8</v>
      </c>
      <c r="Y1" s="2">
        <v>9</v>
      </c>
      <c r="Z1" s="2">
        <v>10</v>
      </c>
      <c r="AA1" s="2">
        <v>11</v>
      </c>
      <c r="AB1" s="2">
        <v>12</v>
      </c>
    </row>
    <row r="2" spans="1:28" x14ac:dyDescent="0.35">
      <c r="A2" s="2" t="s">
        <v>0</v>
      </c>
      <c r="B2" s="3">
        <v>1</v>
      </c>
      <c r="C2" s="4">
        <v>32</v>
      </c>
      <c r="D2" s="5">
        <v>72</v>
      </c>
      <c r="E2" s="6">
        <v>137</v>
      </c>
      <c r="F2" s="7">
        <v>282</v>
      </c>
      <c r="G2" s="8">
        <v>357</v>
      </c>
      <c r="H2" s="3">
        <v>3</v>
      </c>
      <c r="I2" s="3">
        <v>4</v>
      </c>
      <c r="J2" s="3">
        <v>1</v>
      </c>
      <c r="K2" s="3">
        <v>1</v>
      </c>
      <c r="L2" s="3">
        <v>3</v>
      </c>
      <c r="M2" s="3">
        <v>0</v>
      </c>
      <c r="N2" s="9">
        <v>485528</v>
      </c>
      <c r="P2" s="2" t="s">
        <v>0</v>
      </c>
      <c r="Q2" s="13" t="s">
        <v>1</v>
      </c>
      <c r="R2" s="13">
        <v>200</v>
      </c>
      <c r="S2" s="13">
        <v>400</v>
      </c>
      <c r="T2" s="13">
        <v>800</v>
      </c>
      <c r="U2" s="13">
        <v>1600</v>
      </c>
      <c r="V2" s="13">
        <v>2500</v>
      </c>
      <c r="W2" s="13"/>
      <c r="X2" s="13"/>
      <c r="Y2" s="13"/>
      <c r="Z2" s="13"/>
      <c r="AA2" s="13"/>
      <c r="AB2" s="13"/>
    </row>
    <row r="3" spans="1:28" x14ac:dyDescent="0.35">
      <c r="A3" s="2" t="s">
        <v>1</v>
      </c>
      <c r="B3" s="3">
        <v>5</v>
      </c>
      <c r="C3" s="4">
        <v>34</v>
      </c>
      <c r="D3" s="5">
        <v>72</v>
      </c>
      <c r="E3" s="6">
        <v>139</v>
      </c>
      <c r="F3" s="7">
        <v>284</v>
      </c>
      <c r="G3" s="8">
        <v>346</v>
      </c>
      <c r="H3" s="3">
        <v>1</v>
      </c>
      <c r="I3" s="3">
        <v>2</v>
      </c>
      <c r="J3" s="3">
        <v>1</v>
      </c>
      <c r="K3" s="3">
        <v>2</v>
      </c>
      <c r="L3" s="3">
        <v>1</v>
      </c>
      <c r="M3" s="3">
        <v>2</v>
      </c>
      <c r="N3" s="9">
        <v>485528</v>
      </c>
      <c r="P3" s="2" t="s">
        <v>1</v>
      </c>
      <c r="Q3" s="13" t="s">
        <v>1</v>
      </c>
      <c r="R3" s="13">
        <v>200</v>
      </c>
      <c r="S3" s="13">
        <v>400</v>
      </c>
      <c r="T3" s="13">
        <v>800</v>
      </c>
      <c r="U3" s="13">
        <v>1600</v>
      </c>
      <c r="V3" s="13">
        <v>2500</v>
      </c>
      <c r="W3" s="13"/>
      <c r="X3" s="14"/>
      <c r="Y3" s="13"/>
      <c r="Z3" s="13"/>
      <c r="AA3" s="13"/>
      <c r="AB3" s="13"/>
    </row>
    <row r="4" spans="1:28" x14ac:dyDescent="0.35">
      <c r="A4" s="2" t="s">
        <v>2</v>
      </c>
      <c r="B4" s="10">
        <v>95</v>
      </c>
      <c r="C4" s="10">
        <v>95</v>
      </c>
      <c r="D4" s="10">
        <v>88</v>
      </c>
      <c r="E4" s="10">
        <v>91</v>
      </c>
      <c r="F4" s="10">
        <v>98</v>
      </c>
      <c r="G4" s="10">
        <v>95</v>
      </c>
      <c r="H4" s="11">
        <v>112</v>
      </c>
      <c r="I4" s="10">
        <v>101</v>
      </c>
      <c r="J4" s="11">
        <v>114</v>
      </c>
      <c r="K4" s="11">
        <v>108</v>
      </c>
      <c r="L4" s="10">
        <v>102</v>
      </c>
      <c r="M4" s="10">
        <v>98</v>
      </c>
      <c r="N4" s="9">
        <v>485528</v>
      </c>
      <c r="P4" s="2" t="s">
        <v>2</v>
      </c>
      <c r="Q4" s="18" t="s">
        <v>8</v>
      </c>
      <c r="R4" s="13" t="s">
        <v>8</v>
      </c>
      <c r="S4" s="13" t="s">
        <v>9</v>
      </c>
      <c r="T4" s="13" t="s">
        <v>9</v>
      </c>
      <c r="U4" s="13" t="s">
        <v>10</v>
      </c>
      <c r="V4" s="13" t="s">
        <v>10</v>
      </c>
      <c r="W4" s="15" t="s">
        <v>11</v>
      </c>
      <c r="X4" s="15" t="s">
        <v>11</v>
      </c>
      <c r="Y4" s="16" t="s">
        <v>12</v>
      </c>
      <c r="Z4" s="16" t="s">
        <v>12</v>
      </c>
      <c r="AA4" s="13" t="s">
        <v>13</v>
      </c>
      <c r="AB4" s="13" t="s">
        <v>13</v>
      </c>
    </row>
    <row r="5" spans="1:28" x14ac:dyDescent="0.35">
      <c r="A5" s="2" t="s">
        <v>3</v>
      </c>
      <c r="B5" s="6">
        <v>137</v>
      </c>
      <c r="C5" s="6">
        <v>136</v>
      </c>
      <c r="D5" s="11">
        <v>103</v>
      </c>
      <c r="E5" s="10">
        <v>101</v>
      </c>
      <c r="F5" s="10">
        <v>101</v>
      </c>
      <c r="G5" s="10">
        <v>100</v>
      </c>
      <c r="H5" s="11">
        <v>124</v>
      </c>
      <c r="I5" s="11">
        <v>122</v>
      </c>
      <c r="J5" s="12">
        <v>172</v>
      </c>
      <c r="K5" s="12">
        <v>165</v>
      </c>
      <c r="L5" s="6">
        <v>142</v>
      </c>
      <c r="M5" s="6">
        <v>139</v>
      </c>
      <c r="N5" s="9">
        <v>485528</v>
      </c>
      <c r="P5" s="2" t="s">
        <v>3</v>
      </c>
      <c r="Q5" s="13" t="s">
        <v>14</v>
      </c>
      <c r="R5" s="13" t="s">
        <v>14</v>
      </c>
      <c r="S5" s="13" t="s">
        <v>15</v>
      </c>
      <c r="T5" s="13" t="s">
        <v>15</v>
      </c>
      <c r="U5" s="13" t="s">
        <v>16</v>
      </c>
      <c r="V5" s="13" t="s">
        <v>16</v>
      </c>
      <c r="W5" s="15" t="s">
        <v>17</v>
      </c>
      <c r="X5" s="15" t="s">
        <v>17</v>
      </c>
      <c r="Y5" s="16" t="s">
        <v>18</v>
      </c>
      <c r="Z5" s="16" t="s">
        <v>18</v>
      </c>
      <c r="AA5" s="13" t="s">
        <v>19</v>
      </c>
      <c r="AB5" s="13" t="s">
        <v>19</v>
      </c>
    </row>
    <row r="6" spans="1:28" x14ac:dyDescent="0.35">
      <c r="A6" s="2" t="s">
        <v>4</v>
      </c>
      <c r="B6" s="10">
        <v>83</v>
      </c>
      <c r="C6" s="10">
        <v>80</v>
      </c>
      <c r="D6" s="10">
        <v>88</v>
      </c>
      <c r="E6" s="10">
        <v>85</v>
      </c>
      <c r="F6" s="6">
        <v>147</v>
      </c>
      <c r="G6" s="6">
        <v>150</v>
      </c>
      <c r="H6" s="11">
        <v>115</v>
      </c>
      <c r="I6" s="11">
        <v>113</v>
      </c>
      <c r="J6" s="11">
        <v>105</v>
      </c>
      <c r="K6" s="11">
        <v>106</v>
      </c>
      <c r="L6" s="11">
        <v>121</v>
      </c>
      <c r="M6" s="6">
        <v>134</v>
      </c>
      <c r="N6" s="9">
        <v>485528</v>
      </c>
      <c r="P6" s="2" t="s">
        <v>4</v>
      </c>
      <c r="Q6" s="13" t="s">
        <v>20</v>
      </c>
      <c r="R6" s="13" t="s">
        <v>20</v>
      </c>
      <c r="S6" s="13" t="s">
        <v>21</v>
      </c>
      <c r="T6" s="13" t="s">
        <v>21</v>
      </c>
      <c r="U6" s="13" t="s">
        <v>22</v>
      </c>
      <c r="V6" s="13" t="s">
        <v>22</v>
      </c>
      <c r="W6" s="15" t="s">
        <v>23</v>
      </c>
      <c r="X6" s="15" t="s">
        <v>23</v>
      </c>
      <c r="Y6" s="16" t="s">
        <v>24</v>
      </c>
      <c r="Z6" s="16" t="s">
        <v>24</v>
      </c>
      <c r="AA6" s="13" t="s">
        <v>25</v>
      </c>
      <c r="AB6" s="13" t="s">
        <v>25</v>
      </c>
    </row>
    <row r="7" spans="1:28" x14ac:dyDescent="0.35">
      <c r="A7" s="2" t="s">
        <v>5</v>
      </c>
      <c r="B7" s="10">
        <v>78</v>
      </c>
      <c r="C7" s="10">
        <v>81</v>
      </c>
      <c r="D7" s="10">
        <v>99</v>
      </c>
      <c r="E7" s="10">
        <v>100</v>
      </c>
      <c r="F7" s="10">
        <v>98</v>
      </c>
      <c r="G7" s="10">
        <v>93</v>
      </c>
      <c r="H7" s="11">
        <v>124</v>
      </c>
      <c r="I7" s="11">
        <v>122</v>
      </c>
      <c r="J7" s="11">
        <v>127</v>
      </c>
      <c r="K7" s="11">
        <v>121</v>
      </c>
      <c r="L7" s="4">
        <v>49</v>
      </c>
      <c r="M7" s="5">
        <v>52</v>
      </c>
      <c r="N7" s="9">
        <v>485528</v>
      </c>
      <c r="P7" s="2" t="s">
        <v>5</v>
      </c>
      <c r="Q7" s="13" t="s">
        <v>26</v>
      </c>
      <c r="R7" s="13" t="s">
        <v>26</v>
      </c>
      <c r="S7" s="13" t="s">
        <v>27</v>
      </c>
      <c r="T7" s="13" t="s">
        <v>27</v>
      </c>
      <c r="U7" s="13" t="s">
        <v>28</v>
      </c>
      <c r="V7" s="13" t="s">
        <v>28</v>
      </c>
      <c r="W7" s="15" t="s">
        <v>29</v>
      </c>
      <c r="X7" s="15" t="s">
        <v>29</v>
      </c>
      <c r="Y7" s="16" t="s">
        <v>30</v>
      </c>
      <c r="Z7" s="16" t="s">
        <v>30</v>
      </c>
      <c r="AA7" s="13" t="s">
        <v>31</v>
      </c>
      <c r="AB7" s="13" t="s">
        <v>31</v>
      </c>
    </row>
    <row r="8" spans="1:28" x14ac:dyDescent="0.35">
      <c r="A8" s="2" t="s">
        <v>6</v>
      </c>
      <c r="B8" s="3">
        <v>3</v>
      </c>
      <c r="C8" s="3">
        <v>2</v>
      </c>
      <c r="D8" s="3">
        <v>1</v>
      </c>
      <c r="E8" s="3">
        <v>3</v>
      </c>
      <c r="F8" s="3">
        <v>4</v>
      </c>
      <c r="G8" s="3">
        <v>0</v>
      </c>
      <c r="H8" s="3">
        <v>3</v>
      </c>
      <c r="I8" s="3">
        <v>3</v>
      </c>
      <c r="J8" s="3">
        <v>1</v>
      </c>
      <c r="K8" s="3">
        <v>1</v>
      </c>
      <c r="L8" s="3">
        <v>2</v>
      </c>
      <c r="M8" s="3">
        <v>1</v>
      </c>
      <c r="N8" s="9">
        <v>485528</v>
      </c>
      <c r="P8" s="2" t="s">
        <v>6</v>
      </c>
      <c r="Q8" s="13"/>
      <c r="R8" s="13"/>
      <c r="S8" s="13"/>
      <c r="T8" s="13"/>
      <c r="U8" s="13"/>
      <c r="V8" s="13"/>
      <c r="W8" s="13"/>
      <c r="X8" s="17"/>
      <c r="Y8" s="13"/>
      <c r="Z8" s="13"/>
      <c r="AA8" s="13"/>
      <c r="AB8" s="13"/>
    </row>
    <row r="9" spans="1:28" x14ac:dyDescent="0.35">
      <c r="A9" s="2" t="s">
        <v>7</v>
      </c>
      <c r="B9" s="3">
        <v>2</v>
      </c>
      <c r="C9" s="3">
        <v>0</v>
      </c>
      <c r="D9" s="3">
        <v>3</v>
      </c>
      <c r="E9" s="3">
        <v>2</v>
      </c>
      <c r="F9" s="3">
        <v>5</v>
      </c>
      <c r="G9" s="3">
        <v>1</v>
      </c>
      <c r="H9" s="3">
        <v>2</v>
      </c>
      <c r="I9" s="3">
        <v>2</v>
      </c>
      <c r="J9" s="3">
        <v>1</v>
      </c>
      <c r="K9" s="3">
        <v>5</v>
      </c>
      <c r="L9" s="3">
        <v>3</v>
      </c>
      <c r="M9" s="3">
        <v>0</v>
      </c>
      <c r="N9" s="9">
        <v>485528</v>
      </c>
      <c r="P9" s="2" t="s">
        <v>7</v>
      </c>
      <c r="Q9" s="13"/>
      <c r="R9" s="13"/>
      <c r="S9" s="13"/>
      <c r="T9" s="13"/>
      <c r="U9" s="13"/>
      <c r="V9" s="13"/>
      <c r="W9" s="13"/>
      <c r="X9" s="17"/>
      <c r="Y9" s="13"/>
      <c r="Z9" s="13"/>
      <c r="AA9" s="13"/>
      <c r="AB9" s="13"/>
    </row>
    <row r="11" spans="1:28" x14ac:dyDescent="0.35">
      <c r="O11">
        <f>AVERAGE(B4:M7)</f>
        <v>108.54166666666667</v>
      </c>
    </row>
    <row r="12" spans="1:28" ht="25" x14ac:dyDescent="0.35">
      <c r="A12" s="19" t="s">
        <v>44</v>
      </c>
      <c r="B12">
        <f>AVERAGE(B2:B3)</f>
        <v>3</v>
      </c>
      <c r="C12">
        <f>AVERAGE(C2:C3)</f>
        <v>33</v>
      </c>
      <c r="D12">
        <f t="shared" ref="D12:F12" si="0">AVERAGE(D2:D3)</f>
        <v>72</v>
      </c>
      <c r="E12">
        <f>AVERAGE(E2:E3)</f>
        <v>138</v>
      </c>
      <c r="F12">
        <f t="shared" si="0"/>
        <v>283</v>
      </c>
      <c r="G12">
        <f>AVERAGE(G2:G3)</f>
        <v>351.5</v>
      </c>
      <c r="L12" t="s">
        <v>45</v>
      </c>
      <c r="M12">
        <v>7.2085999999999997</v>
      </c>
    </row>
    <row r="13" spans="1:28" ht="25" x14ac:dyDescent="0.35">
      <c r="A13" s="19" t="s">
        <v>46</v>
      </c>
      <c r="B13" cm="1">
        <f t="array" ref="B13:G13">B12:G12-B12</f>
        <v>0</v>
      </c>
      <c r="C13">
        <v>30</v>
      </c>
      <c r="D13">
        <v>69</v>
      </c>
      <c r="E13">
        <v>135</v>
      </c>
      <c r="F13">
        <v>280</v>
      </c>
      <c r="G13">
        <v>348.5</v>
      </c>
      <c r="L13" t="s">
        <v>47</v>
      </c>
      <c r="M13">
        <v>-59.801000000000002</v>
      </c>
    </row>
    <row r="14" spans="1:28" x14ac:dyDescent="0.35">
      <c r="A14" s="19" t="s">
        <v>48</v>
      </c>
      <c r="B14">
        <v>0</v>
      </c>
      <c r="C14">
        <v>200</v>
      </c>
      <c r="D14">
        <v>400</v>
      </c>
      <c r="E14">
        <v>800</v>
      </c>
      <c r="G14">
        <v>2500</v>
      </c>
      <c r="L14" t="s">
        <v>49</v>
      </c>
      <c r="M14">
        <v>3</v>
      </c>
    </row>
    <row r="17" spans="1:22" x14ac:dyDescent="0.35">
      <c r="A17" s="1"/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</row>
    <row r="18" spans="1:22" x14ac:dyDescent="0.35">
      <c r="A18" s="2" t="s">
        <v>0</v>
      </c>
      <c r="B18" s="13" t="s">
        <v>1</v>
      </c>
      <c r="C18" s="13">
        <v>200</v>
      </c>
      <c r="D18" s="13">
        <v>400</v>
      </c>
      <c r="E18" s="13">
        <v>800</v>
      </c>
      <c r="F18" s="13">
        <v>1600</v>
      </c>
      <c r="G18" s="13">
        <v>2500</v>
      </c>
      <c r="H18" s="13"/>
      <c r="I18" s="13"/>
      <c r="J18" s="13"/>
      <c r="K18" s="13"/>
      <c r="L18" s="13"/>
      <c r="M18" s="13"/>
    </row>
    <row r="19" spans="1:22" x14ac:dyDescent="0.35">
      <c r="A19" s="2" t="s">
        <v>1</v>
      </c>
      <c r="B19" s="13" t="s">
        <v>1</v>
      </c>
      <c r="C19" s="13">
        <v>200</v>
      </c>
      <c r="D19" s="13">
        <v>400</v>
      </c>
      <c r="E19" s="13">
        <v>800</v>
      </c>
      <c r="F19" s="13">
        <v>1600</v>
      </c>
      <c r="G19" s="13">
        <v>2500</v>
      </c>
      <c r="H19" s="13"/>
      <c r="I19" s="14"/>
      <c r="J19" s="13"/>
      <c r="K19" s="13"/>
      <c r="L19" s="13"/>
      <c r="M19" s="13"/>
    </row>
    <row r="20" spans="1:22" x14ac:dyDescent="0.35">
      <c r="A20" s="2" t="s">
        <v>2</v>
      </c>
      <c r="B20" s="13">
        <f>$M$12*(B4-$M$14)+$M$13</f>
        <v>603.39019999999994</v>
      </c>
      <c r="C20" s="13">
        <f t="shared" ref="C20:M20" si="1">$M$12*(C4-$M$14)+$M$13</f>
        <v>603.39019999999994</v>
      </c>
      <c r="D20" s="13">
        <f t="shared" si="1"/>
        <v>552.92999999999995</v>
      </c>
      <c r="E20" s="13">
        <f t="shared" si="1"/>
        <v>574.55579999999998</v>
      </c>
      <c r="F20" s="13">
        <f t="shared" si="1"/>
        <v>625.01599999999996</v>
      </c>
      <c r="G20" s="13">
        <f t="shared" si="1"/>
        <v>603.39019999999994</v>
      </c>
      <c r="H20" s="13">
        <f t="shared" si="1"/>
        <v>725.93639999999994</v>
      </c>
      <c r="I20" s="13">
        <f t="shared" si="1"/>
        <v>646.64179999999988</v>
      </c>
      <c r="J20" s="13">
        <f t="shared" si="1"/>
        <v>740.35359999999991</v>
      </c>
      <c r="K20" s="13">
        <f t="shared" si="1"/>
        <v>697.10199999999998</v>
      </c>
      <c r="L20" s="13">
        <f t="shared" si="1"/>
        <v>653.85039999999992</v>
      </c>
      <c r="M20" s="13">
        <f t="shared" si="1"/>
        <v>625.01599999999996</v>
      </c>
    </row>
    <row r="21" spans="1:22" x14ac:dyDescent="0.35">
      <c r="A21" s="2" t="s">
        <v>3</v>
      </c>
      <c r="B21" s="13">
        <f t="shared" ref="B21:M23" si="2">$M$12*(B5-$M$14)+$M$13</f>
        <v>906.15139999999997</v>
      </c>
      <c r="C21" s="13">
        <f>$M$12*(C5-$M$14)+$M$13</f>
        <v>898.94279999999992</v>
      </c>
      <c r="D21" s="13">
        <f t="shared" si="2"/>
        <v>661.05899999999997</v>
      </c>
      <c r="E21" s="13">
        <f t="shared" si="2"/>
        <v>646.64179999999988</v>
      </c>
      <c r="F21" s="13">
        <f t="shared" si="2"/>
        <v>646.64179999999988</v>
      </c>
      <c r="G21" s="13">
        <f t="shared" si="2"/>
        <v>639.43319999999994</v>
      </c>
      <c r="H21" s="13">
        <f t="shared" si="2"/>
        <v>812.43959999999993</v>
      </c>
      <c r="I21" s="13">
        <f t="shared" si="2"/>
        <v>798.02239999999995</v>
      </c>
      <c r="J21" s="13">
        <f t="shared" si="2"/>
        <v>1158.4524000000001</v>
      </c>
      <c r="K21" s="13">
        <f t="shared" si="2"/>
        <v>1107.9921999999999</v>
      </c>
      <c r="L21" s="13">
        <f t="shared" si="2"/>
        <v>942.19439999999986</v>
      </c>
      <c r="M21" s="13">
        <f t="shared" si="2"/>
        <v>920.56859999999995</v>
      </c>
    </row>
    <row r="22" spans="1:22" x14ac:dyDescent="0.35">
      <c r="A22" s="2" t="s">
        <v>4</v>
      </c>
      <c r="B22" s="13">
        <f t="shared" si="2"/>
        <v>516.88699999999994</v>
      </c>
      <c r="C22" s="13">
        <f t="shared" si="2"/>
        <v>495.26119999999997</v>
      </c>
      <c r="D22" s="13">
        <f t="shared" si="2"/>
        <v>552.92999999999995</v>
      </c>
      <c r="E22" s="13">
        <f t="shared" si="2"/>
        <v>531.30419999999992</v>
      </c>
      <c r="F22" s="13">
        <f t="shared" si="2"/>
        <v>978.23739999999987</v>
      </c>
      <c r="G22" s="13">
        <f t="shared" si="2"/>
        <v>999.86319999999989</v>
      </c>
      <c r="H22" s="13">
        <f t="shared" si="2"/>
        <v>747.56219999999996</v>
      </c>
      <c r="I22" s="13">
        <f t="shared" si="2"/>
        <v>733.14499999999987</v>
      </c>
      <c r="J22" s="13">
        <f t="shared" si="2"/>
        <v>675.47619999999995</v>
      </c>
      <c r="K22" s="13">
        <f t="shared" si="2"/>
        <v>682.68479999999988</v>
      </c>
      <c r="L22" s="13">
        <f t="shared" si="2"/>
        <v>790.8137999999999</v>
      </c>
      <c r="M22" s="13">
        <f t="shared" si="2"/>
        <v>884.52559999999994</v>
      </c>
    </row>
    <row r="23" spans="1:22" x14ac:dyDescent="0.35">
      <c r="A23" s="2" t="s">
        <v>5</v>
      </c>
      <c r="B23" s="13">
        <f t="shared" si="2"/>
        <v>480.84399999999999</v>
      </c>
      <c r="C23" s="13">
        <f t="shared" si="2"/>
        <v>502.46980000000002</v>
      </c>
      <c r="D23" s="13">
        <f t="shared" si="2"/>
        <v>632.2245999999999</v>
      </c>
      <c r="E23" s="13">
        <f t="shared" si="2"/>
        <v>639.43319999999994</v>
      </c>
      <c r="F23" s="13">
        <f t="shared" si="2"/>
        <v>625.01599999999996</v>
      </c>
      <c r="G23" s="13">
        <f t="shared" si="2"/>
        <v>588.97299999999996</v>
      </c>
      <c r="H23" s="13">
        <f t="shared" si="2"/>
        <v>812.43959999999993</v>
      </c>
      <c r="I23" s="13">
        <f t="shared" si="2"/>
        <v>798.02239999999995</v>
      </c>
      <c r="J23" s="13">
        <f t="shared" si="2"/>
        <v>834.06539999999995</v>
      </c>
      <c r="K23" s="13">
        <f t="shared" si="2"/>
        <v>790.8137999999999</v>
      </c>
      <c r="L23" s="13">
        <f t="shared" si="2"/>
        <v>271.7946</v>
      </c>
      <c r="M23" s="13">
        <f t="shared" si="2"/>
        <v>293.42039999999997</v>
      </c>
    </row>
    <row r="24" spans="1:22" x14ac:dyDescent="0.35">
      <c r="A24" s="2" t="s">
        <v>6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22" x14ac:dyDescent="0.35">
      <c r="A25" s="2" t="s">
        <v>7</v>
      </c>
      <c r="B25" s="13"/>
      <c r="C25" s="13"/>
      <c r="D25" s="13"/>
      <c r="E25" s="13"/>
      <c r="F25" s="13"/>
      <c r="G25" s="13"/>
      <c r="H25" s="13"/>
      <c r="I25" s="17"/>
      <c r="J25" s="13"/>
      <c r="K25" s="13"/>
      <c r="L25" s="13"/>
      <c r="M25" s="13"/>
    </row>
    <row r="26" spans="1:22" x14ac:dyDescent="0.35">
      <c r="P26" t="s">
        <v>50</v>
      </c>
      <c r="Q26" t="s">
        <v>51</v>
      </c>
      <c r="T26">
        <v>0</v>
      </c>
      <c r="U26">
        <v>200</v>
      </c>
      <c r="V26">
        <v>4</v>
      </c>
    </row>
    <row r="27" spans="1:22" x14ac:dyDescent="0.35">
      <c r="O27" s="13" t="s">
        <v>32</v>
      </c>
      <c r="P27">
        <f>AVERAGE(B20:C20)</f>
        <v>603.39019999999994</v>
      </c>
      <c r="Q27" cm="1">
        <f t="array" ref="Q27:Q50">P27:P50*0.02*5</f>
        <v>60.339019999999991</v>
      </c>
      <c r="T27">
        <v>60.339019999999991</v>
      </c>
      <c r="U27">
        <v>61.420309999999994</v>
      </c>
      <c r="V27">
        <v>63.943319999999993</v>
      </c>
    </row>
    <row r="28" spans="1:22" x14ac:dyDescent="0.35">
      <c r="O28" s="13" t="s">
        <v>33</v>
      </c>
      <c r="P28">
        <f>AVERAGE(B21:C21)</f>
        <v>902.5471</v>
      </c>
      <c r="Q28">
        <v>90.254709999999989</v>
      </c>
      <c r="T28">
        <v>90.254709999999989</v>
      </c>
      <c r="U28">
        <v>64.303749999999994</v>
      </c>
      <c r="V28">
        <v>93.138149999999996</v>
      </c>
    </row>
    <row r="29" spans="1:22" x14ac:dyDescent="0.35">
      <c r="O29" s="13" t="s">
        <v>34</v>
      </c>
      <c r="P29">
        <f t="shared" ref="P29:P30" si="3">AVERAGE(B22:C22)</f>
        <v>506.07409999999993</v>
      </c>
      <c r="Q29">
        <v>50.607409999999994</v>
      </c>
      <c r="T29">
        <v>50.607409999999994</v>
      </c>
      <c r="U29">
        <v>98.905029999999982</v>
      </c>
      <c r="V29">
        <v>83.766970000000001</v>
      </c>
    </row>
    <row r="30" spans="1:22" x14ac:dyDescent="0.35">
      <c r="O30" s="13" t="s">
        <v>35</v>
      </c>
      <c r="P30">
        <f t="shared" si="3"/>
        <v>491.65690000000001</v>
      </c>
      <c r="Q30">
        <v>49.165689999999998</v>
      </c>
      <c r="T30">
        <v>49.165689999999998</v>
      </c>
      <c r="U30">
        <v>60.699450000000006</v>
      </c>
      <c r="V30">
        <v>28.260749999999994</v>
      </c>
    </row>
    <row r="31" spans="1:22" x14ac:dyDescent="0.35">
      <c r="O31" s="13" t="s">
        <v>36</v>
      </c>
      <c r="P31">
        <f>AVERAGE(D20:E20)</f>
        <v>563.74289999999996</v>
      </c>
      <c r="Q31">
        <v>56.374290000000002</v>
      </c>
    </row>
    <row r="32" spans="1:22" x14ac:dyDescent="0.35">
      <c r="O32" s="13" t="s">
        <v>37</v>
      </c>
      <c r="P32">
        <f t="shared" ref="P32:P34" si="4">AVERAGE(D21:E21)</f>
        <v>653.85039999999992</v>
      </c>
      <c r="Q32">
        <v>65.385040000000004</v>
      </c>
      <c r="T32">
        <v>0</v>
      </c>
      <c r="U32">
        <v>200</v>
      </c>
      <c r="V32">
        <v>4</v>
      </c>
    </row>
    <row r="33" spans="15:22" x14ac:dyDescent="0.35">
      <c r="O33" s="13" t="s">
        <v>38</v>
      </c>
      <c r="P33">
        <f t="shared" si="4"/>
        <v>542.11709999999994</v>
      </c>
      <c r="Q33">
        <v>54.211709999999997</v>
      </c>
      <c r="T33">
        <f>AVERAGE(T27:T30)</f>
        <v>62.591707499999998</v>
      </c>
      <c r="U33">
        <f>AVERAGE(U27:U30)</f>
        <v>71.332134999999994</v>
      </c>
      <c r="V33">
        <f>AVERAGE(V27:V30)</f>
        <v>67.277297499999989</v>
      </c>
    </row>
    <row r="34" spans="15:22" x14ac:dyDescent="0.35">
      <c r="O34" s="17" t="s">
        <v>39</v>
      </c>
      <c r="P34">
        <f t="shared" si="4"/>
        <v>635.82889999999998</v>
      </c>
      <c r="Q34">
        <v>63.582889999999999</v>
      </c>
    </row>
    <row r="35" spans="15:22" x14ac:dyDescent="0.35">
      <c r="O35" s="13" t="s">
        <v>40</v>
      </c>
      <c r="P35">
        <f>AVERAGE(F20:G20)</f>
        <v>614.20309999999995</v>
      </c>
      <c r="Q35">
        <v>61.420309999999994</v>
      </c>
    </row>
    <row r="36" spans="15:22" x14ac:dyDescent="0.35">
      <c r="O36" s="13" t="s">
        <v>41</v>
      </c>
      <c r="P36">
        <f t="shared" ref="P36:P38" si="5">AVERAGE(F21:G21)</f>
        <v>643.03749999999991</v>
      </c>
      <c r="Q36">
        <v>64.303749999999994</v>
      </c>
    </row>
    <row r="37" spans="15:22" x14ac:dyDescent="0.35">
      <c r="O37" s="13" t="s">
        <v>42</v>
      </c>
      <c r="P37">
        <f t="shared" si="5"/>
        <v>989.05029999999988</v>
      </c>
      <c r="Q37">
        <v>98.905029999999982</v>
      </c>
    </row>
    <row r="38" spans="15:22" x14ac:dyDescent="0.35">
      <c r="O38" s="13" t="s">
        <v>43</v>
      </c>
      <c r="P38">
        <f t="shared" si="5"/>
        <v>606.99450000000002</v>
      </c>
      <c r="Q38">
        <v>60.699450000000006</v>
      </c>
    </row>
    <row r="39" spans="15:22" x14ac:dyDescent="0.35">
      <c r="O39" s="13" t="s">
        <v>52</v>
      </c>
      <c r="P39">
        <f>AVERAGE(H20:I20)</f>
        <v>686.28909999999996</v>
      </c>
      <c r="Q39">
        <v>68.628909999999991</v>
      </c>
    </row>
    <row r="40" spans="15:22" x14ac:dyDescent="0.35">
      <c r="O40" s="13" t="s">
        <v>53</v>
      </c>
      <c r="P40">
        <f t="shared" ref="P40:P41" si="6">AVERAGE(H21:I21)</f>
        <v>805.23099999999999</v>
      </c>
      <c r="Q40">
        <v>80.523099999999999</v>
      </c>
    </row>
    <row r="41" spans="15:22" x14ac:dyDescent="0.35">
      <c r="O41" s="13" t="s">
        <v>54</v>
      </c>
      <c r="P41">
        <f t="shared" si="6"/>
        <v>740.35359999999991</v>
      </c>
      <c r="Q41">
        <v>74.035359999999997</v>
      </c>
    </row>
    <row r="42" spans="15:22" x14ac:dyDescent="0.35">
      <c r="O42" s="13" t="s">
        <v>55</v>
      </c>
      <c r="P42">
        <f>AVERAGE(H23:I23)</f>
        <v>805.23099999999999</v>
      </c>
      <c r="Q42">
        <v>80.523099999999999</v>
      </c>
    </row>
    <row r="43" spans="15:22" x14ac:dyDescent="0.35">
      <c r="O43" s="13" t="s">
        <v>56</v>
      </c>
      <c r="P43">
        <f>AVERAGE(J20:K20)</f>
        <v>718.72779999999989</v>
      </c>
      <c r="Q43">
        <v>71.872779999999992</v>
      </c>
    </row>
    <row r="44" spans="15:22" x14ac:dyDescent="0.35">
      <c r="O44" s="13" t="s">
        <v>57</v>
      </c>
      <c r="P44">
        <f t="shared" ref="P44:P46" si="7">AVERAGE(J21:K21)</f>
        <v>1133.2222999999999</v>
      </c>
      <c r="Q44">
        <v>113.32222999999999</v>
      </c>
    </row>
    <row r="45" spans="15:22" x14ac:dyDescent="0.35">
      <c r="O45" s="13" t="s">
        <v>58</v>
      </c>
      <c r="P45">
        <f t="shared" si="7"/>
        <v>679.08049999999992</v>
      </c>
      <c r="Q45">
        <v>67.908049999999989</v>
      </c>
    </row>
    <row r="46" spans="15:22" x14ac:dyDescent="0.35">
      <c r="O46" s="17" t="s">
        <v>59</v>
      </c>
      <c r="P46">
        <f t="shared" si="7"/>
        <v>812.43959999999993</v>
      </c>
      <c r="Q46">
        <v>81.243959999999987</v>
      </c>
    </row>
    <row r="47" spans="15:22" x14ac:dyDescent="0.35">
      <c r="O47" s="13" t="s">
        <v>60</v>
      </c>
      <c r="P47">
        <f>AVERAGE(L20:M20)</f>
        <v>639.43319999999994</v>
      </c>
      <c r="Q47">
        <v>63.943319999999993</v>
      </c>
    </row>
    <row r="48" spans="15:22" x14ac:dyDescent="0.35">
      <c r="O48" s="13" t="s">
        <v>61</v>
      </c>
      <c r="P48">
        <f t="shared" ref="P48:P50" si="8">AVERAGE(L21:M21)</f>
        <v>931.38149999999996</v>
      </c>
      <c r="Q48">
        <v>93.138149999999996</v>
      </c>
    </row>
    <row r="49" spans="15:17" x14ac:dyDescent="0.35">
      <c r="O49" s="13" t="s">
        <v>62</v>
      </c>
      <c r="P49">
        <f t="shared" si="8"/>
        <v>837.66969999999992</v>
      </c>
      <c r="Q49">
        <v>83.766970000000001</v>
      </c>
    </row>
    <row r="50" spans="15:17" x14ac:dyDescent="0.35">
      <c r="O50" s="13" t="s">
        <v>63</v>
      </c>
      <c r="P50">
        <f t="shared" si="8"/>
        <v>282.60749999999996</v>
      </c>
      <c r="Q50">
        <v>28.260749999999994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1-don't use</vt:lpstr>
      <vt:lpstr>plate 1 redo</vt:lpstr>
      <vt:lpstr>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Pinto, Felicia, R</dc:creator>
  <cp:lastModifiedBy>Felicia Pinto</cp:lastModifiedBy>
  <dcterms:created xsi:type="dcterms:W3CDTF">2022-11-20T20:53:38Z</dcterms:created>
  <dcterms:modified xsi:type="dcterms:W3CDTF">2023-09-06T18:20:35Z</dcterms:modified>
</cp:coreProperties>
</file>