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Biochem\PicoGreen\GMS5 PG\"/>
    </mc:Choice>
  </mc:AlternateContent>
  <xr:revisionPtr revIDLastSave="0" documentId="13_ncr:1_{CC82FBF6-7F0B-46EE-B67B-720DD9E6A64A}" xr6:coauthVersionLast="47" xr6:coauthVersionMax="47" xr10:uidLastSave="{00000000-0000-0000-0000-000000000000}"/>
  <bookViews>
    <workbookView xWindow="-110" yWindow="-110" windowWidth="19420" windowHeight="10300" xr2:uid="{4D9AAD8A-9F5D-4E09-A117-2989AC04C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C20" i="1" l="1"/>
  <c r="B20" i="1"/>
  <c r="M23" i="1" l="1"/>
  <c r="L23" i="1"/>
  <c r="K23" i="1"/>
  <c r="J23" i="1"/>
  <c r="I23" i="1"/>
  <c r="H23" i="1"/>
  <c r="G23" i="1"/>
  <c r="F23" i="1"/>
  <c r="P38" i="1" s="1"/>
  <c r="E23" i="1"/>
  <c r="D23" i="1"/>
  <c r="C23" i="1"/>
  <c r="B23" i="1"/>
  <c r="M22" i="1"/>
  <c r="L22" i="1"/>
  <c r="K22" i="1"/>
  <c r="J22" i="1"/>
  <c r="P45" i="1" s="1"/>
  <c r="I22" i="1"/>
  <c r="H22" i="1"/>
  <c r="G22" i="1"/>
  <c r="F22" i="1"/>
  <c r="P37" i="1" s="1"/>
  <c r="E22" i="1"/>
  <c r="D22" i="1"/>
  <c r="C22" i="1"/>
  <c r="B22" i="1"/>
  <c r="P29" i="1" s="1"/>
  <c r="M21" i="1"/>
  <c r="L21" i="1"/>
  <c r="K21" i="1"/>
  <c r="J21" i="1"/>
  <c r="P44" i="1" s="1"/>
  <c r="I21" i="1"/>
  <c r="H21" i="1"/>
  <c r="G21" i="1"/>
  <c r="F21" i="1"/>
  <c r="E21" i="1"/>
  <c r="D21" i="1"/>
  <c r="C21" i="1"/>
  <c r="B21" i="1"/>
  <c r="P28" i="1" s="1"/>
  <c r="M20" i="1"/>
  <c r="L20" i="1"/>
  <c r="K20" i="1"/>
  <c r="J20" i="1"/>
  <c r="P43" i="1" s="1"/>
  <c r="I20" i="1"/>
  <c r="H20" i="1"/>
  <c r="G20" i="1"/>
  <c r="F20" i="1"/>
  <c r="E20" i="1"/>
  <c r="D20" i="1"/>
  <c r="P31" i="1" s="1"/>
  <c r="P27" i="1"/>
  <c r="B13" i="1" a="1"/>
  <c r="B13" i="1" s="1"/>
  <c r="G12" i="1"/>
  <c r="F12" i="1"/>
  <c r="E12" i="1"/>
  <c r="D12" i="1"/>
  <c r="C12" i="1"/>
  <c r="B12" i="1"/>
  <c r="P47" i="1" l="1"/>
  <c r="P40" i="1"/>
  <c r="P33" i="1"/>
  <c r="P49" i="1"/>
  <c r="P42" i="1"/>
  <c r="P35" i="1"/>
  <c r="P36" i="1"/>
  <c r="P30" i="1"/>
  <c r="P46" i="1"/>
  <c r="P39" i="1"/>
  <c r="P32" i="1"/>
  <c r="P48" i="1"/>
  <c r="P41" i="1"/>
  <c r="P34" i="1"/>
  <c r="P50" i="1"/>
  <c r="Q27" i="1" l="1" a="1"/>
  <c r="Q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<sst xmlns="http://schemas.openxmlformats.org/spreadsheetml/2006/main" count="51" uniqueCount="41">
  <si>
    <t>A</t>
  </si>
  <si>
    <t>B</t>
  </si>
  <si>
    <t>C</t>
  </si>
  <si>
    <t>D</t>
  </si>
  <si>
    <t>E</t>
  </si>
  <si>
    <t>F</t>
  </si>
  <si>
    <t>G</t>
  </si>
  <si>
    <t>H</t>
  </si>
  <si>
    <t>standard avgs</t>
  </si>
  <si>
    <t>m</t>
  </si>
  <si>
    <t>zeroed standards</t>
  </si>
  <si>
    <t>b</t>
  </si>
  <si>
    <t>standards</t>
  </si>
  <si>
    <t xml:space="preserve">zero </t>
  </si>
  <si>
    <t>ng/mL</t>
  </si>
  <si>
    <t>ng</t>
  </si>
  <si>
    <t>LG 0 A</t>
  </si>
  <si>
    <t>LG 0 B</t>
  </si>
  <si>
    <t>LG 0 C</t>
  </si>
  <si>
    <t>LG 0 D</t>
  </si>
  <si>
    <t>LG 200 A</t>
  </si>
  <si>
    <t>LG 200 B</t>
  </si>
  <si>
    <t>LG 200 C</t>
  </si>
  <si>
    <t>LG 200 D</t>
  </si>
  <si>
    <t>LG 4 A</t>
  </si>
  <si>
    <t>LG 4 B</t>
  </si>
  <si>
    <t>LG 4 C</t>
  </si>
  <si>
    <t>LG 4 D</t>
  </si>
  <si>
    <t>HG 0 A</t>
  </si>
  <si>
    <t>HG 0 B</t>
  </si>
  <si>
    <t>HG 0 C</t>
  </si>
  <si>
    <t>HG 0 D</t>
  </si>
  <si>
    <t>HG 200 A</t>
  </si>
  <si>
    <t>HG 200 B</t>
  </si>
  <si>
    <t>HG 200 C</t>
  </si>
  <si>
    <t>HG 200 D</t>
  </si>
  <si>
    <t>HG 4 A</t>
  </si>
  <si>
    <t>HG 4 B</t>
  </si>
  <si>
    <t>HG 4 C</t>
  </si>
  <si>
    <t>HG 4 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</si>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</sst>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12" borderId="0" xfId="0" applyFill="1"/>
    <xf numFmtId="0" fontId="2" fillId="0" borderId="4" xfId="0" applyFont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085301837270344E-2"/>
                  <c:y val="-0.202061461067366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Sheet1!$B$13:$G$13</c:f>
              <c:numCache>
                <c:formatCode>General</c:formatCode>
                <c:ptCount val="6"/>
                <c:pt idx="0">
                  <c:v>0</c:v>
                </c:pt>
                <c:pt idx="1">
                  <c:v>34.5</c:v>
                </c:pt>
                <c:pt idx="2">
                  <c:v>65</c:v>
                </c:pt>
                <c:pt idx="3">
                  <c:v>138.5</c:v>
                </c:pt>
                <c:pt idx="4">
                  <c:v>253.5</c:v>
                </c:pt>
                <c:pt idx="5">
                  <c:v>304</c:v>
                </c:pt>
              </c:numCache>
            </c:numRef>
          </c:xVal>
          <c:yVal>
            <c:numRef>
              <c:f>Sheet1!$B$14:$G$14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A7-45EC-B336-9D41A481C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550832"/>
        <c:axId val="1672579952"/>
      </c:scatterChart>
      <c:valAx>
        <c:axId val="167255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79952"/>
        <c:crosses val="autoZero"/>
        <c:crossBetween val="midCat"/>
      </c:valAx>
      <c:valAx>
        <c:axId val="167257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5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5</xdr:row>
      <xdr:rowOff>160972</xdr:rowOff>
    </xdr:from>
    <xdr:to>
      <xdr:col>22</xdr:col>
      <xdr:colOff>169545</xdr:colOff>
      <xdr:row>19</xdr:row>
      <xdr:rowOff>103822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0C63B0-016E-F5D6-07C0-08E476471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1ADD-EE43-4D40-A3F9-2DBB01749E11}">
  <dimension ref="A1:Q50"/>
  <sheetViews>
    <sheetView tabSelected="1" zoomScale="75" zoomScaleNormal="75" workbookViewId="0">
      <selection activeCell="N13" sqref="N13"/>
    </sheetView>
  </sheetViews>
  <sheetFormatPr defaultRowHeight="14.5" x14ac:dyDescent="0.35"/>
  <sheetData>
    <row r="1" spans="1:15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5" x14ac:dyDescent="0.35">
      <c r="A2" s="2" t="s">
        <v>0</v>
      </c>
      <c r="B2" s="3">
        <v>1</v>
      </c>
      <c r="C2" s="4">
        <v>36</v>
      </c>
      <c r="D2" s="5">
        <v>67</v>
      </c>
      <c r="E2" s="6">
        <v>138</v>
      </c>
      <c r="F2" s="7">
        <v>253</v>
      </c>
      <c r="G2" s="8">
        <v>312</v>
      </c>
      <c r="H2" s="3">
        <v>2</v>
      </c>
      <c r="I2" s="3">
        <v>0</v>
      </c>
      <c r="J2" s="3">
        <v>1</v>
      </c>
      <c r="K2" s="3">
        <v>1</v>
      </c>
      <c r="L2" s="3">
        <v>0</v>
      </c>
      <c r="M2" s="3">
        <v>1</v>
      </c>
      <c r="N2" s="9">
        <v>485528</v>
      </c>
    </row>
    <row r="3" spans="1:15" x14ac:dyDescent="0.35">
      <c r="A3" s="2" t="s">
        <v>1</v>
      </c>
      <c r="B3" s="3">
        <v>4</v>
      </c>
      <c r="C3" s="4">
        <v>38</v>
      </c>
      <c r="D3" s="5">
        <v>68</v>
      </c>
      <c r="E3" s="6">
        <v>144</v>
      </c>
      <c r="F3" s="7">
        <v>259</v>
      </c>
      <c r="G3" s="8">
        <v>301</v>
      </c>
      <c r="H3" s="3">
        <v>1</v>
      </c>
      <c r="I3" s="3">
        <v>0</v>
      </c>
      <c r="J3" s="3">
        <v>1</v>
      </c>
      <c r="K3" s="3">
        <v>2</v>
      </c>
      <c r="L3" s="3">
        <v>0</v>
      </c>
      <c r="M3" s="3">
        <v>2</v>
      </c>
      <c r="N3" s="9">
        <v>485528</v>
      </c>
      <c r="O3">
        <f>AVERAGE(B4:M7)</f>
        <v>74.9375</v>
      </c>
    </row>
    <row r="4" spans="1:15" x14ac:dyDescent="0.35">
      <c r="A4" s="2" t="s">
        <v>2</v>
      </c>
      <c r="B4" s="5">
        <v>71</v>
      </c>
      <c r="C4" s="5">
        <v>79</v>
      </c>
      <c r="D4" s="10">
        <v>59</v>
      </c>
      <c r="E4" s="10">
        <v>58</v>
      </c>
      <c r="F4" s="10">
        <v>51</v>
      </c>
      <c r="G4" s="10">
        <v>52</v>
      </c>
      <c r="H4" s="11">
        <v>94</v>
      </c>
      <c r="I4" s="11">
        <v>96</v>
      </c>
      <c r="J4" s="12">
        <v>114</v>
      </c>
      <c r="K4" s="12">
        <v>113</v>
      </c>
      <c r="L4" s="12">
        <v>122</v>
      </c>
      <c r="M4" s="12">
        <v>116</v>
      </c>
      <c r="N4" s="9">
        <v>485528</v>
      </c>
    </row>
    <row r="5" spans="1:15" x14ac:dyDescent="0.35">
      <c r="A5" s="2" t="s">
        <v>3</v>
      </c>
      <c r="B5" s="4">
        <v>28</v>
      </c>
      <c r="C5" s="4">
        <v>24</v>
      </c>
      <c r="D5" s="11">
        <v>99</v>
      </c>
      <c r="E5" s="11">
        <v>101</v>
      </c>
      <c r="F5" s="10">
        <v>55</v>
      </c>
      <c r="G5" s="10">
        <v>55</v>
      </c>
      <c r="H5" s="5">
        <v>76</v>
      </c>
      <c r="I5" s="5">
        <v>72</v>
      </c>
      <c r="J5" s="10">
        <v>52</v>
      </c>
      <c r="K5" s="10">
        <v>50</v>
      </c>
      <c r="L5" s="5">
        <v>85</v>
      </c>
      <c r="M5" s="5">
        <v>87</v>
      </c>
      <c r="N5" s="9">
        <v>485528</v>
      </c>
    </row>
    <row r="6" spans="1:15" x14ac:dyDescent="0.35">
      <c r="A6" s="2" t="s">
        <v>4</v>
      </c>
      <c r="B6" s="4">
        <v>25</v>
      </c>
      <c r="C6" s="4">
        <v>26</v>
      </c>
      <c r="D6" s="11">
        <v>102</v>
      </c>
      <c r="E6" s="11">
        <v>103</v>
      </c>
      <c r="F6" s="12">
        <v>125</v>
      </c>
      <c r="G6" s="12">
        <v>127</v>
      </c>
      <c r="H6" s="4">
        <v>44</v>
      </c>
      <c r="I6" s="4">
        <v>42</v>
      </c>
      <c r="J6" s="10">
        <v>54</v>
      </c>
      <c r="K6" s="10">
        <v>51</v>
      </c>
      <c r="L6" s="5">
        <v>76</v>
      </c>
      <c r="M6" s="5">
        <v>77</v>
      </c>
      <c r="N6" s="9">
        <v>485528</v>
      </c>
    </row>
    <row r="7" spans="1:15" x14ac:dyDescent="0.35">
      <c r="A7" s="2" t="s">
        <v>5</v>
      </c>
      <c r="B7" s="10">
        <v>57</v>
      </c>
      <c r="C7" s="10">
        <v>59</v>
      </c>
      <c r="D7" s="11">
        <v>90</v>
      </c>
      <c r="E7" s="5">
        <v>85</v>
      </c>
      <c r="F7" s="11">
        <v>94</v>
      </c>
      <c r="G7" s="5">
        <v>89</v>
      </c>
      <c r="H7" s="11">
        <v>92</v>
      </c>
      <c r="I7" s="11">
        <v>92</v>
      </c>
      <c r="J7" s="10">
        <v>61</v>
      </c>
      <c r="K7" s="10">
        <v>65</v>
      </c>
      <c r="L7" s="5">
        <v>79</v>
      </c>
      <c r="M7" s="5">
        <v>73</v>
      </c>
      <c r="N7" s="9">
        <v>485528</v>
      </c>
    </row>
    <row r="8" spans="1:15" x14ac:dyDescent="0.35">
      <c r="A8" s="2" t="s">
        <v>6</v>
      </c>
      <c r="B8" s="3">
        <v>1</v>
      </c>
      <c r="C8" s="3">
        <v>1</v>
      </c>
      <c r="D8" s="3">
        <v>1</v>
      </c>
      <c r="E8" s="3">
        <v>1</v>
      </c>
      <c r="F8" s="3">
        <v>3</v>
      </c>
      <c r="G8" s="3">
        <v>3</v>
      </c>
      <c r="H8" s="3">
        <v>1</v>
      </c>
      <c r="I8" s="3">
        <v>1</v>
      </c>
      <c r="J8" s="3">
        <v>2</v>
      </c>
      <c r="K8" s="3">
        <v>0</v>
      </c>
      <c r="L8" s="3">
        <v>1</v>
      </c>
      <c r="M8" s="3">
        <v>2</v>
      </c>
      <c r="N8" s="9">
        <v>485528</v>
      </c>
    </row>
    <row r="9" spans="1:15" x14ac:dyDescent="0.35">
      <c r="A9" s="2" t="s">
        <v>7</v>
      </c>
      <c r="B9" s="3">
        <v>3</v>
      </c>
      <c r="C9" s="3">
        <v>4</v>
      </c>
      <c r="D9" s="3">
        <v>2</v>
      </c>
      <c r="E9" s="3">
        <v>2</v>
      </c>
      <c r="F9" s="3">
        <v>2</v>
      </c>
      <c r="G9" s="3">
        <v>2</v>
      </c>
      <c r="H9" s="3">
        <v>0</v>
      </c>
      <c r="I9" s="3">
        <v>1</v>
      </c>
      <c r="J9" s="3">
        <v>1</v>
      </c>
      <c r="K9" s="3">
        <v>2</v>
      </c>
      <c r="L9" s="3">
        <v>2</v>
      </c>
      <c r="M9" s="3">
        <v>2</v>
      </c>
      <c r="N9" s="9">
        <v>485528</v>
      </c>
    </row>
    <row r="12" spans="1:15" ht="25" x14ac:dyDescent="0.35">
      <c r="A12" s="13" t="s">
        <v>8</v>
      </c>
      <c r="B12">
        <f>AVERAGE(B2:B3)</f>
        <v>2.5</v>
      </c>
      <c r="C12">
        <f>AVERAGE(C2:C3)</f>
        <v>37</v>
      </c>
      <c r="D12">
        <f t="shared" ref="D12:F12" si="0">AVERAGE(D2:D3)</f>
        <v>67.5</v>
      </c>
      <c r="E12">
        <f t="shared" si="0"/>
        <v>141</v>
      </c>
      <c r="F12">
        <f t="shared" si="0"/>
        <v>256</v>
      </c>
      <c r="G12">
        <f>AVERAGE(G2:G3)</f>
        <v>306.5</v>
      </c>
      <c r="L12" t="s">
        <v>9</v>
      </c>
      <c r="M12">
        <v>6.2744999999999997</v>
      </c>
    </row>
    <row r="13" spans="1:15" ht="25" x14ac:dyDescent="0.35">
      <c r="A13" s="13" t="s">
        <v>10</v>
      </c>
      <c r="B13" cm="1">
        <f t="array" ref="B13:G13">B12:G12-B12</f>
        <v>0</v>
      </c>
      <c r="C13">
        <v>34.5</v>
      </c>
      <c r="D13">
        <v>65</v>
      </c>
      <c r="E13">
        <v>138.5</v>
      </c>
      <c r="F13">
        <v>253.5</v>
      </c>
      <c r="G13">
        <v>304</v>
      </c>
      <c r="L13" t="s">
        <v>11</v>
      </c>
      <c r="M13">
        <v>-16.78</v>
      </c>
    </row>
    <row r="14" spans="1:15" x14ac:dyDescent="0.35">
      <c r="A14" s="13" t="s">
        <v>12</v>
      </c>
      <c r="B14">
        <v>0</v>
      </c>
      <c r="C14">
        <v>200</v>
      </c>
      <c r="D14">
        <v>400</v>
      </c>
      <c r="E14">
        <v>800</v>
      </c>
      <c r="F14">
        <v>1600</v>
      </c>
      <c r="L14" t="s">
        <v>13</v>
      </c>
      <c r="M14">
        <v>2.5</v>
      </c>
    </row>
    <row r="17" spans="1:17" x14ac:dyDescent="0.35">
      <c r="A17" s="1"/>
      <c r="B17" s="2">
        <v>1</v>
      </c>
      <c r="C17" s="2">
        <v>2</v>
      </c>
      <c r="D17" s="2" t="s">
        <v>40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</row>
    <row r="18" spans="1:17" x14ac:dyDescent="0.35">
      <c r="A18" s="2" t="s">
        <v>0</v>
      </c>
      <c r="B18" s="14" t="s">
        <v>1</v>
      </c>
      <c r="C18" s="14">
        <v>200</v>
      </c>
      <c r="D18" s="14">
        <v>400</v>
      </c>
      <c r="E18" s="14">
        <v>800</v>
      </c>
      <c r="F18" s="14">
        <v>1600</v>
      </c>
      <c r="G18" s="14">
        <v>2500</v>
      </c>
      <c r="H18" s="14"/>
      <c r="I18" s="14"/>
      <c r="J18" s="14"/>
      <c r="K18" s="14"/>
      <c r="L18" s="14"/>
      <c r="M18" s="14"/>
    </row>
    <row r="19" spans="1:17" x14ac:dyDescent="0.35">
      <c r="A19" s="2" t="s">
        <v>1</v>
      </c>
      <c r="B19" s="14" t="s">
        <v>1</v>
      </c>
      <c r="C19" s="14">
        <v>200</v>
      </c>
      <c r="D19" s="14">
        <v>400</v>
      </c>
      <c r="E19" s="14">
        <v>800</v>
      </c>
      <c r="F19" s="14">
        <v>1600</v>
      </c>
      <c r="G19" s="14">
        <v>2500</v>
      </c>
      <c r="H19" s="14"/>
      <c r="I19" s="15"/>
      <c r="J19" s="14"/>
      <c r="K19" s="14"/>
      <c r="L19" s="14"/>
      <c r="M19" s="14"/>
    </row>
    <row r="20" spans="1:17" x14ac:dyDescent="0.35">
      <c r="A20" s="2" t="s">
        <v>2</v>
      </c>
      <c r="B20" s="14">
        <f>$M$12*(B4-$M$14)+$M$13</f>
        <v>413.02324999999996</v>
      </c>
      <c r="C20" s="14">
        <f>$M$12*(C4-$M$14)+$M$13</f>
        <v>463.21924999999999</v>
      </c>
      <c r="D20" s="14">
        <f t="shared" ref="D20:M20" si="1">$M$12*(D4-$M$14)+$M$13</f>
        <v>337.72924999999998</v>
      </c>
      <c r="E20" s="14">
        <f t="shared" si="1"/>
        <v>331.45474999999999</v>
      </c>
      <c r="F20" s="14">
        <f t="shared" si="1"/>
        <v>287.53324999999995</v>
      </c>
      <c r="G20" s="14">
        <f t="shared" si="1"/>
        <v>293.80774999999994</v>
      </c>
      <c r="H20" s="14">
        <f t="shared" si="1"/>
        <v>557.33675000000005</v>
      </c>
      <c r="I20" s="14">
        <f t="shared" si="1"/>
        <v>569.88575000000003</v>
      </c>
      <c r="J20" s="14">
        <f t="shared" si="1"/>
        <v>682.82674999999995</v>
      </c>
      <c r="K20" s="14">
        <f t="shared" si="1"/>
        <v>676.55224999999996</v>
      </c>
      <c r="L20" s="14">
        <f t="shared" si="1"/>
        <v>733.02274999999997</v>
      </c>
      <c r="M20" s="14">
        <f t="shared" si="1"/>
        <v>695.37575000000004</v>
      </c>
    </row>
    <row r="21" spans="1:17" x14ac:dyDescent="0.35">
      <c r="A21" s="2" t="s">
        <v>3</v>
      </c>
      <c r="B21" s="14">
        <f t="shared" ref="B21:M23" si="2">$M$12*(B5-$M$14)+$M$13</f>
        <v>143.21975</v>
      </c>
      <c r="C21" s="14">
        <f t="shared" si="2"/>
        <v>118.12174999999999</v>
      </c>
      <c r="D21" s="14">
        <f t="shared" si="2"/>
        <v>588.70925</v>
      </c>
      <c r="E21" s="14">
        <f t="shared" si="2"/>
        <v>601.25824999999998</v>
      </c>
      <c r="F21" s="14">
        <f t="shared" si="2"/>
        <v>312.63125000000002</v>
      </c>
      <c r="G21" s="14">
        <f t="shared" si="2"/>
        <v>312.63125000000002</v>
      </c>
      <c r="H21" s="14">
        <f t="shared" si="2"/>
        <v>444.39575000000002</v>
      </c>
      <c r="I21" s="14">
        <f t="shared" si="2"/>
        <v>419.29774999999995</v>
      </c>
      <c r="J21" s="14">
        <f t="shared" si="2"/>
        <v>293.80774999999994</v>
      </c>
      <c r="K21" s="14">
        <f t="shared" si="2"/>
        <v>281.25874999999996</v>
      </c>
      <c r="L21" s="14">
        <f t="shared" si="2"/>
        <v>500.86625000000004</v>
      </c>
      <c r="M21" s="14">
        <f t="shared" si="2"/>
        <v>513.41525000000001</v>
      </c>
    </row>
    <row r="22" spans="1:17" x14ac:dyDescent="0.35">
      <c r="A22" s="2" t="s">
        <v>4</v>
      </c>
      <c r="B22" s="14">
        <f t="shared" si="2"/>
        <v>124.39624999999998</v>
      </c>
      <c r="C22" s="14">
        <f t="shared" si="2"/>
        <v>130.67075</v>
      </c>
      <c r="D22" s="14">
        <f t="shared" si="2"/>
        <v>607.53274999999996</v>
      </c>
      <c r="E22" s="14">
        <f t="shared" si="2"/>
        <v>613.80724999999995</v>
      </c>
      <c r="F22" s="14">
        <f t="shared" si="2"/>
        <v>751.84624999999994</v>
      </c>
      <c r="G22" s="14">
        <f t="shared" si="2"/>
        <v>764.39525000000003</v>
      </c>
      <c r="H22" s="14">
        <f t="shared" si="2"/>
        <v>243.61175</v>
      </c>
      <c r="I22" s="14">
        <f t="shared" si="2"/>
        <v>231.06274999999999</v>
      </c>
      <c r="J22" s="14">
        <f t="shared" si="2"/>
        <v>306.35675000000003</v>
      </c>
      <c r="K22" s="14">
        <f t="shared" si="2"/>
        <v>287.53324999999995</v>
      </c>
      <c r="L22" s="14">
        <f t="shared" si="2"/>
        <v>444.39575000000002</v>
      </c>
      <c r="M22" s="14">
        <f t="shared" si="2"/>
        <v>450.67025000000001</v>
      </c>
    </row>
    <row r="23" spans="1:17" x14ac:dyDescent="0.35">
      <c r="A23" s="2" t="s">
        <v>5</v>
      </c>
      <c r="B23" s="14">
        <f t="shared" si="2"/>
        <v>325.18025</v>
      </c>
      <c r="C23" s="14">
        <f t="shared" si="2"/>
        <v>337.72924999999998</v>
      </c>
      <c r="D23" s="14">
        <f t="shared" si="2"/>
        <v>532.23874999999998</v>
      </c>
      <c r="E23" s="14">
        <f t="shared" si="2"/>
        <v>500.86625000000004</v>
      </c>
      <c r="F23" s="14">
        <f t="shared" si="2"/>
        <v>557.33675000000005</v>
      </c>
      <c r="G23" s="14">
        <f t="shared" si="2"/>
        <v>525.96424999999999</v>
      </c>
      <c r="H23" s="14">
        <f t="shared" si="2"/>
        <v>544.78774999999996</v>
      </c>
      <c r="I23" s="14">
        <f t="shared" si="2"/>
        <v>544.78774999999996</v>
      </c>
      <c r="J23" s="14">
        <f t="shared" si="2"/>
        <v>350.27824999999996</v>
      </c>
      <c r="K23" s="14">
        <f t="shared" si="2"/>
        <v>375.37625000000003</v>
      </c>
      <c r="L23" s="14">
        <f t="shared" si="2"/>
        <v>463.21924999999999</v>
      </c>
      <c r="M23" s="14">
        <f t="shared" si="2"/>
        <v>425.57224999999994</v>
      </c>
    </row>
    <row r="24" spans="1:17" x14ac:dyDescent="0.35">
      <c r="A24" s="2" t="s">
        <v>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7" x14ac:dyDescent="0.35">
      <c r="A25" s="2" t="s">
        <v>7</v>
      </c>
      <c r="B25" s="14"/>
      <c r="C25" s="14"/>
      <c r="D25" s="14"/>
      <c r="E25" s="14"/>
      <c r="F25" s="14"/>
      <c r="G25" s="14"/>
      <c r="H25" s="14"/>
      <c r="I25" s="16"/>
      <c r="J25" s="14"/>
      <c r="K25" s="14"/>
      <c r="L25" s="14"/>
      <c r="M25" s="14"/>
    </row>
    <row r="26" spans="1:17" x14ac:dyDescent="0.35">
      <c r="P26" t="s">
        <v>14</v>
      </c>
      <c r="Q26" t="s">
        <v>15</v>
      </c>
    </row>
    <row r="27" spans="1:17" x14ac:dyDescent="0.35">
      <c r="O27" s="14" t="s">
        <v>16</v>
      </c>
      <c r="P27">
        <f>AVERAGE(B20:C20)</f>
        <v>438.12124999999997</v>
      </c>
      <c r="Q27" cm="1">
        <f t="array" ref="Q27:Q50">P27:P50*0.02*5</f>
        <v>43.812125000000002</v>
      </c>
    </row>
    <row r="28" spans="1:17" x14ac:dyDescent="0.35">
      <c r="O28" s="14" t="s">
        <v>17</v>
      </c>
      <c r="P28">
        <f>AVERAGE(B21:C21)</f>
        <v>130.67075</v>
      </c>
      <c r="Q28">
        <v>13.067074999999999</v>
      </c>
    </row>
    <row r="29" spans="1:17" x14ac:dyDescent="0.35">
      <c r="O29" s="14" t="s">
        <v>18</v>
      </c>
      <c r="P29">
        <f>AVERAGE(B22:C22)</f>
        <v>127.53349999999999</v>
      </c>
      <c r="Q29">
        <v>12.753349999999999</v>
      </c>
    </row>
    <row r="30" spans="1:17" x14ac:dyDescent="0.35">
      <c r="O30" s="18" t="s">
        <v>19</v>
      </c>
      <c r="P30">
        <f t="shared" ref="P30" si="3">AVERAGE(B23:C23)</f>
        <v>331.45474999999999</v>
      </c>
      <c r="Q30">
        <v>33.145474999999998</v>
      </c>
    </row>
    <row r="31" spans="1:17" x14ac:dyDescent="0.35">
      <c r="O31" s="19" t="s">
        <v>20</v>
      </c>
      <c r="P31" s="17">
        <f>AVERAGE(D20:E20)</f>
        <v>334.59199999999998</v>
      </c>
      <c r="Q31" s="17">
        <v>33.459200000000003</v>
      </c>
    </row>
    <row r="32" spans="1:17" x14ac:dyDescent="0.35">
      <c r="O32" s="14" t="s">
        <v>21</v>
      </c>
      <c r="P32">
        <f t="shared" ref="P32:P34" si="4">AVERAGE(D21:E21)</f>
        <v>594.98374999999999</v>
      </c>
      <c r="Q32">
        <v>59.498375000000003</v>
      </c>
    </row>
    <row r="33" spans="15:17" x14ac:dyDescent="0.35">
      <c r="O33" s="14" t="s">
        <v>22</v>
      </c>
      <c r="P33">
        <f t="shared" si="4"/>
        <v>610.66999999999996</v>
      </c>
      <c r="Q33">
        <v>61.067</v>
      </c>
    </row>
    <row r="34" spans="15:17" x14ac:dyDescent="0.35">
      <c r="O34" s="14" t="s">
        <v>23</v>
      </c>
      <c r="P34">
        <f t="shared" si="4"/>
        <v>516.55250000000001</v>
      </c>
      <c r="Q34">
        <v>51.655250000000009</v>
      </c>
    </row>
    <row r="35" spans="15:17" x14ac:dyDescent="0.35">
      <c r="O35" s="14" t="s">
        <v>24</v>
      </c>
      <c r="P35">
        <f>AVERAGE(F20:G20)</f>
        <v>290.67049999999995</v>
      </c>
      <c r="Q35">
        <v>29.067049999999995</v>
      </c>
    </row>
    <row r="36" spans="15:17" x14ac:dyDescent="0.35">
      <c r="O36" s="14" t="s">
        <v>25</v>
      </c>
      <c r="P36">
        <f t="shared" ref="P36:P38" si="5">AVERAGE(F21:G21)</f>
        <v>312.63125000000002</v>
      </c>
      <c r="Q36">
        <v>31.263125000000006</v>
      </c>
    </row>
    <row r="37" spans="15:17" x14ac:dyDescent="0.35">
      <c r="O37" s="14" t="s">
        <v>26</v>
      </c>
      <c r="P37">
        <f>AVERAGE(F22:G22)</f>
        <v>758.12075000000004</v>
      </c>
      <c r="Q37">
        <v>75.812075000000007</v>
      </c>
    </row>
    <row r="38" spans="15:17" x14ac:dyDescent="0.35">
      <c r="O38" s="14" t="s">
        <v>27</v>
      </c>
      <c r="P38">
        <f t="shared" si="5"/>
        <v>541.65049999999997</v>
      </c>
      <c r="Q38">
        <v>54.165050000000001</v>
      </c>
    </row>
    <row r="39" spans="15:17" x14ac:dyDescent="0.35">
      <c r="O39" s="14" t="s">
        <v>28</v>
      </c>
      <c r="P39">
        <f>AVERAGE(H20:I20)</f>
        <v>563.61125000000004</v>
      </c>
      <c r="Q39">
        <v>56.361125000000001</v>
      </c>
    </row>
    <row r="40" spans="15:17" x14ac:dyDescent="0.35">
      <c r="O40" s="14" t="s">
        <v>29</v>
      </c>
      <c r="P40">
        <f t="shared" ref="P40:P41" si="6">AVERAGE(H21:I21)</f>
        <v>431.84674999999999</v>
      </c>
      <c r="Q40">
        <v>43.184674999999999</v>
      </c>
    </row>
    <row r="41" spans="15:17" x14ac:dyDescent="0.35">
      <c r="O41" s="14" t="s">
        <v>30</v>
      </c>
      <c r="P41">
        <f t="shared" si="6"/>
        <v>237.33724999999998</v>
      </c>
      <c r="Q41">
        <v>23.733725</v>
      </c>
    </row>
    <row r="42" spans="15:17" x14ac:dyDescent="0.35">
      <c r="O42" s="18" t="s">
        <v>31</v>
      </c>
      <c r="P42">
        <f>AVERAGE(H23:I23)</f>
        <v>544.78774999999996</v>
      </c>
      <c r="Q42">
        <v>54.478774999999999</v>
      </c>
    </row>
    <row r="43" spans="15:17" x14ac:dyDescent="0.35">
      <c r="O43" s="18" t="s">
        <v>32</v>
      </c>
      <c r="P43">
        <f>AVERAGE(J20:K20)</f>
        <v>679.68949999999995</v>
      </c>
      <c r="Q43">
        <v>67.968949999999992</v>
      </c>
    </row>
    <row r="44" spans="15:17" x14ac:dyDescent="0.35">
      <c r="O44" s="14" t="s">
        <v>33</v>
      </c>
      <c r="P44">
        <f t="shared" ref="P44:P46" si="7">AVERAGE(J21:K21)</f>
        <v>287.53324999999995</v>
      </c>
      <c r="Q44">
        <v>28.753324999999993</v>
      </c>
    </row>
    <row r="45" spans="15:17" ht="25" x14ac:dyDescent="0.35">
      <c r="O45" s="14" t="s">
        <v>34</v>
      </c>
      <c r="P45">
        <f t="shared" si="7"/>
        <v>296.94499999999999</v>
      </c>
      <c r="Q45">
        <v>29.694500000000001</v>
      </c>
    </row>
    <row r="46" spans="15:17" ht="25" x14ac:dyDescent="0.35">
      <c r="O46" s="14" t="s">
        <v>35</v>
      </c>
      <c r="P46">
        <f t="shared" si="7"/>
        <v>362.82724999999999</v>
      </c>
      <c r="Q46">
        <v>36.282724999999999</v>
      </c>
    </row>
    <row r="47" spans="15:17" x14ac:dyDescent="0.35">
      <c r="O47" s="14" t="s">
        <v>36</v>
      </c>
      <c r="P47">
        <f>AVERAGE(L20:M20)</f>
        <v>714.19925000000001</v>
      </c>
      <c r="Q47">
        <v>71.419925000000006</v>
      </c>
    </row>
    <row r="48" spans="15:17" x14ac:dyDescent="0.35">
      <c r="O48" s="14" t="s">
        <v>37</v>
      </c>
      <c r="P48">
        <f t="shared" ref="P48:P50" si="8">AVERAGE(L21:M21)</f>
        <v>507.14075000000003</v>
      </c>
      <c r="Q48">
        <v>50.714075000000001</v>
      </c>
    </row>
    <row r="49" spans="15:17" x14ac:dyDescent="0.35">
      <c r="O49" s="14" t="s">
        <v>38</v>
      </c>
      <c r="P49">
        <f t="shared" si="8"/>
        <v>447.53300000000002</v>
      </c>
      <c r="Q49">
        <v>44.753300000000003</v>
      </c>
    </row>
    <row r="50" spans="15:17" x14ac:dyDescent="0.35">
      <c r="O50" s="14" t="s">
        <v>39</v>
      </c>
      <c r="P50">
        <f t="shared" si="8"/>
        <v>444.39574999999996</v>
      </c>
      <c r="Q50">
        <v>44.439574999999998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2022-12-15T20:56:24Z</dcterms:created>
  <dcterms:modified xsi:type="dcterms:W3CDTF">2023-09-06T18:20:27Z</dcterms:modified>
</cp:coreProperties>
</file>