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portfolio\Faker\Faker\"/>
    </mc:Choice>
  </mc:AlternateContent>
  <xr:revisionPtr revIDLastSave="0" documentId="13_ncr:1_{1810D641-B0AB-477F-B151-67F7E270DBB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le" sheetId="5" r:id="rId1"/>
    <sheet name="female" sheetId="9" r:id="rId2"/>
    <sheet name="sources" sheetId="4" r:id="rId3"/>
    <sheet name="recoding" sheetId="10" r:id="rId4"/>
    <sheet name="male_adj" sheetId="11" r:id="rId5"/>
    <sheet name="female_adj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2" l="1"/>
  <c r="F8" i="12" s="1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D8" i="12"/>
  <c r="E8" i="12"/>
  <c r="H8" i="12"/>
  <c r="I8" i="12"/>
  <c r="L8" i="12"/>
  <c r="M8" i="12"/>
  <c r="P8" i="12"/>
  <c r="Q8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D5" i="12"/>
  <c r="F7" i="12" s="1"/>
  <c r="C24" i="12"/>
  <c r="C23" i="12"/>
  <c r="C22" i="12"/>
  <c r="C21" i="12"/>
  <c r="C20" i="12"/>
  <c r="C19" i="12"/>
  <c r="C18" i="12"/>
  <c r="C17" i="12"/>
  <c r="C24" i="11"/>
  <c r="C23" i="11"/>
  <c r="C22" i="11"/>
  <c r="C21" i="11"/>
  <c r="C20" i="11"/>
  <c r="C19" i="11"/>
  <c r="C18" i="11"/>
  <c r="C17" i="11"/>
  <c r="T12" i="11"/>
  <c r="T11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T10" i="11" s="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T9" i="11" s="1"/>
  <c r="T8" i="11"/>
  <c r="T7" i="11"/>
  <c r="T6" i="11"/>
  <c r="T5" i="11"/>
  <c r="C24" i="9"/>
  <c r="C23" i="9"/>
  <c r="C22" i="9"/>
  <c r="C21" i="9"/>
  <c r="C20" i="9"/>
  <c r="C19" i="9"/>
  <c r="C18" i="9"/>
  <c r="C17" i="9"/>
  <c r="S10" i="9"/>
  <c r="S10" i="12" s="1"/>
  <c r="R10" i="9"/>
  <c r="R10" i="12" s="1"/>
  <c r="Q10" i="9"/>
  <c r="Q10" i="12" s="1"/>
  <c r="P10" i="9"/>
  <c r="P10" i="12" s="1"/>
  <c r="O10" i="9"/>
  <c r="O10" i="12" s="1"/>
  <c r="N10" i="9"/>
  <c r="N10" i="12" s="1"/>
  <c r="M10" i="9"/>
  <c r="M10" i="12" s="1"/>
  <c r="L10" i="9"/>
  <c r="L10" i="12" s="1"/>
  <c r="K10" i="9"/>
  <c r="K10" i="12" s="1"/>
  <c r="J10" i="9"/>
  <c r="J10" i="12" s="1"/>
  <c r="I10" i="9"/>
  <c r="I10" i="12" s="1"/>
  <c r="H10" i="9"/>
  <c r="H10" i="12" s="1"/>
  <c r="G10" i="9"/>
  <c r="G10" i="12" s="1"/>
  <c r="F10" i="9"/>
  <c r="F10" i="12" s="1"/>
  <c r="E10" i="9"/>
  <c r="E10" i="12" s="1"/>
  <c r="D10" i="9"/>
  <c r="D10" i="12" s="1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19" i="5"/>
  <c r="C18" i="5"/>
  <c r="C20" i="5"/>
  <c r="C21" i="5"/>
  <c r="C22" i="5"/>
  <c r="C23" i="5"/>
  <c r="C24" i="5"/>
  <c r="C17" i="5"/>
  <c r="O10" i="5"/>
  <c r="P10" i="5"/>
  <c r="Q10" i="5"/>
  <c r="R10" i="5"/>
  <c r="S10" i="5"/>
  <c r="N10" i="5"/>
  <c r="O9" i="5"/>
  <c r="P9" i="5"/>
  <c r="Q9" i="5"/>
  <c r="R9" i="5"/>
  <c r="S9" i="5"/>
  <c r="N9" i="5"/>
  <c r="D10" i="5"/>
  <c r="E10" i="5"/>
  <c r="F10" i="5"/>
  <c r="G10" i="5"/>
  <c r="H10" i="5"/>
  <c r="I10" i="5"/>
  <c r="J10" i="5"/>
  <c r="K10" i="5"/>
  <c r="L10" i="5"/>
  <c r="M10" i="5"/>
  <c r="E9" i="5"/>
  <c r="F9" i="5"/>
  <c r="G9" i="5"/>
  <c r="H9" i="5"/>
  <c r="I9" i="5"/>
  <c r="J9" i="5"/>
  <c r="K9" i="5"/>
  <c r="L9" i="5"/>
  <c r="M9" i="5"/>
  <c r="D9" i="5"/>
  <c r="Q7" i="12" l="1"/>
  <c r="I7" i="12"/>
  <c r="P7" i="12"/>
  <c r="H7" i="12"/>
  <c r="M7" i="12"/>
  <c r="E7" i="12"/>
  <c r="L7" i="12"/>
  <c r="D7" i="12"/>
  <c r="G9" i="12" s="1"/>
  <c r="D12" i="12"/>
  <c r="H12" i="12"/>
  <c r="L12" i="12"/>
  <c r="P12" i="12"/>
  <c r="E12" i="12"/>
  <c r="I12" i="12"/>
  <c r="M12" i="12"/>
  <c r="Q12" i="12"/>
  <c r="F12" i="12"/>
  <c r="J12" i="12"/>
  <c r="N12" i="12"/>
  <c r="R12" i="12"/>
  <c r="G12" i="12"/>
  <c r="K12" i="12"/>
  <c r="O12" i="12"/>
  <c r="S12" i="12"/>
  <c r="S8" i="12"/>
  <c r="O8" i="12"/>
  <c r="K8" i="12"/>
  <c r="G8" i="12"/>
  <c r="S7" i="12"/>
  <c r="O7" i="12"/>
  <c r="K7" i="12"/>
  <c r="G7" i="12"/>
  <c r="R8" i="12"/>
  <c r="N8" i="12"/>
  <c r="J8" i="12"/>
  <c r="R7" i="12"/>
  <c r="N7" i="12"/>
  <c r="J7" i="12"/>
  <c r="F9" i="12" l="1"/>
  <c r="E9" i="12"/>
  <c r="O9" i="12"/>
  <c r="R9" i="12"/>
  <c r="L9" i="12"/>
  <c r="Q9" i="12"/>
  <c r="P9" i="12"/>
  <c r="K9" i="12"/>
  <c r="J9" i="12"/>
  <c r="I9" i="12"/>
  <c r="S9" i="12"/>
  <c r="N9" i="12"/>
  <c r="D9" i="12"/>
  <c r="M9" i="12"/>
  <c r="H9" i="12"/>
  <c r="D11" i="12" l="1"/>
  <c r="E11" i="12"/>
  <c r="F11" i="12"/>
  <c r="G11" i="12"/>
  <c r="L11" i="12"/>
  <c r="N11" i="12"/>
  <c r="R11" i="12"/>
  <c r="H11" i="12"/>
  <c r="I11" i="12"/>
  <c r="J11" i="12"/>
  <c r="K11" i="12"/>
  <c r="M11" i="12"/>
  <c r="O11" i="12"/>
  <c r="P11" i="12"/>
  <c r="Q11" i="12"/>
  <c r="S11" i="12"/>
</calcChain>
</file>

<file path=xl/sharedStrings.xml><?xml version="1.0" encoding="utf-8"?>
<sst xmlns="http://schemas.openxmlformats.org/spreadsheetml/2006/main" count="281" uniqueCount="69">
  <si>
    <t>hypertension</t>
  </si>
  <si>
    <t>hyperlipidemia</t>
  </si>
  <si>
    <t>arthritis</t>
  </si>
  <si>
    <t>diabetes</t>
  </si>
  <si>
    <t>depression</t>
  </si>
  <si>
    <t>COPD</t>
  </si>
  <si>
    <t>diagnosis</t>
  </si>
  <si>
    <t>A</t>
  </si>
  <si>
    <t>B</t>
  </si>
  <si>
    <t>A|B</t>
  </si>
  <si>
    <t>B|A</t>
  </si>
  <si>
    <t>P(A)</t>
  </si>
  <si>
    <t>P(A|B)</t>
  </si>
  <si>
    <t>P(B|A)</t>
  </si>
  <si>
    <t xml:space="preserve">P(B) </t>
  </si>
  <si>
    <t>https://assets.publishing.service.gov.uk/government/uploads/system/uploads/attachment_data/file/612306/Diabetesprevalencemodelbriefing.pdf</t>
  </si>
  <si>
    <t>source</t>
  </si>
  <si>
    <t>sex</t>
  </si>
  <si>
    <t>https://www.cdc.gov/nchs/data/databriefs/db289_table.pdf#page=1</t>
  </si>
  <si>
    <t>variable</t>
  </si>
  <si>
    <t>https://www.ons.gov.uk/peoplepopulationandcommunity/populationandmigration/populationestimates/datasets/populationandhouseholdestimatesenglandandwalescensus2021</t>
  </si>
  <si>
    <t>90+</t>
  </si>
  <si>
    <t>index</t>
  </si>
  <si>
    <t>calculations</t>
  </si>
  <si>
    <t>https://www.ons.gov.uk/peoplepopulationandcommunity/healthandsocialcare/conditionsanddiseases/adhocs/11478peoplewithlongtermhealthconditionsukjanuarytodecember2019</t>
  </si>
  <si>
    <t>method</t>
  </si>
  <si>
    <t>details</t>
  </si>
  <si>
    <t>notes</t>
  </si>
  <si>
    <t xml:space="preserve">using </t>
  </si>
  <si>
    <t>both</t>
  </si>
  <si>
    <t>prevalence, USA</t>
  </si>
  <si>
    <t>age distribution, UK</t>
  </si>
  <si>
    <t>prevalence, UK</t>
  </si>
  <si>
    <t>bayes' theorem</t>
  </si>
  <si>
    <t>Notes</t>
  </si>
  <si>
    <t>values in 'using' column of calculations table refers to the index in the sources table</t>
  </si>
  <si>
    <t>crude estimation</t>
  </si>
  <si>
    <t>linear regression</t>
  </si>
  <si>
    <t>https://www.cdc.gov/nchs/products/databriefs/db226.htm</t>
  </si>
  <si>
    <t>{101, 104, 105}</t>
  </si>
  <si>
    <t>{101, 108, 109}</t>
  </si>
  <si>
    <t>https://cks.nice.org.uk/topics/depression/background-information/prevalence</t>
  </si>
  <si>
    <t>age groups {18-39, 40-59, 60+}, USA</t>
  </si>
  <si>
    <t>age groups {&lt;20, [5yr ranges from 20 to 59], 60+}, UK</t>
  </si>
  <si>
    <t>age groups {20-39, 40-59, 60+}, USA</t>
  </si>
  <si>
    <t>age groups {18-44, 45-64, 65+}</t>
  </si>
  <si>
    <t>filled with A</t>
  </si>
  <si>
    <t>https://www.cdc.gov/mmwr/volumes/66/wr/mm6609e1.htm</t>
  </si>
  <si>
    <t>all age bins estimate</t>
  </si>
  <si>
    <t>age bins &lt;65</t>
  </si>
  <si>
    <t>age bins &gt;=65 estimate</t>
  </si>
  <si>
    <t>spread ~20yr bins into 5yr by fitting a line</t>
  </si>
  <si>
    <t>heart disease</t>
  </si>
  <si>
    <t>dementia</t>
  </si>
  <si>
    <t>Prevalence, UK</t>
  </si>
  <si>
    <t>https://digital.nhs.uk/data-and-information/publications/statistical/health-survey-for-england/2017</t>
  </si>
  <si>
    <t>age groups {16-34, 35-44, 45-54, 55-64, 65-74, 75+}</t>
  </si>
  <si>
    <t>https://www.dementiastatistics.org/statistics/prevalence-by-age-in-the-uk/</t>
  </si>
  <si>
    <t>age groups {55-60, [5yr age groups from 60 to 90], 90+}</t>
  </si>
  <si>
    <t>https://www.dementiastatistics.org/statistics/numbers-of-people-in-the-uk-2/</t>
  </si>
  <si>
    <t>https://legacyscreening.phe.org.uk/policydb_download.php?doc=844</t>
  </si>
  <si>
    <t>age groups {31-40, [10yr age groups 41 to 80], 81+}</t>
  </si>
  <si>
    <t>https://statistics.blf.org.uk/copd</t>
  </si>
  <si>
    <t>system of linear equations</t>
  </si>
  <si>
    <t>sex difference in prevalence estimate</t>
  </si>
  <si>
    <t>{m+f = 2, m = 1.1f}</t>
  </si>
  <si>
    <t>code</t>
  </si>
  <si>
    <t>implied P(A)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</si>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</sst>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u/>
      <sz val="12"/>
      <color rgb="FF004488"/>
      <name val="Arial"/>
      <family val="2"/>
    </font>
    <font>
      <sz val="12"/>
      <color indexed="8"/>
      <name val="Arial"/>
      <family val="2"/>
    </font>
    <font>
      <sz val="8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EA8A8A"/>
        <bgColor indexed="64"/>
      </patternFill>
    </fill>
    <fill>
      <patternFill patternType="solid">
        <fgColor rgb="FFF3BFBF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DD71"/>
        <bgColor indexed="64"/>
      </patternFill>
    </fill>
    <fill>
      <patternFill patternType="solid">
        <fgColor rgb="FF8D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AB85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1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1" fillId="21" borderId="0" applyNumberFormat="0" applyBorder="0" applyAlignment="0" applyProtection="0"/>
    <xf numFmtId="0" fontId="1" fillId="0" borderId="0"/>
    <xf numFmtId="0" fontId="1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12" fillId="0" borderId="0"/>
    <xf numFmtId="0" fontId="12" fillId="0" borderId="0"/>
    <xf numFmtId="0" fontId="3" fillId="0" borderId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8" fillId="4" borderId="1" applyNumberFormat="0" applyFont="0" applyAlignment="0" applyProtection="0"/>
    <xf numFmtId="0" fontId="18" fillId="5" borderId="2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1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3" fillId="0" borderId="0"/>
    <xf numFmtId="0" fontId="36" fillId="0" borderId="0" applyNumberFormat="0" applyFill="0" applyBorder="0" applyAlignment="0" applyProtection="0"/>
    <xf numFmtId="0" fontId="26" fillId="8" borderId="0" applyNumberFormat="0" applyBorder="0" applyAlignment="0" applyProtection="0"/>
    <xf numFmtId="0" fontId="21" fillId="14" borderId="0" applyNumberFormat="0" applyBorder="0" applyAlignment="0" applyProtection="0"/>
    <xf numFmtId="0" fontId="20" fillId="6" borderId="0" applyNumberFormat="0" applyBorder="0" applyAlignment="0" applyProtection="0"/>
    <xf numFmtId="0" fontId="34" fillId="0" borderId="0" applyNumberFormat="0" applyFill="0" applyBorder="0" applyAlignment="0" applyProtection="0"/>
    <xf numFmtId="0" fontId="23" fillId="24" borderId="3" applyNumberFormat="0" applyAlignment="0" applyProtection="0"/>
    <xf numFmtId="0" fontId="20" fillId="10" borderId="0" applyNumberFormat="0" applyBorder="0" applyAlignment="0" applyProtection="0"/>
    <xf numFmtId="0" fontId="20" fillId="15" borderId="0" applyNumberFormat="0" applyBorder="0" applyAlignment="0" applyProtection="0"/>
    <xf numFmtId="0" fontId="20" fillId="14" borderId="0" applyNumberFormat="0" applyBorder="0" applyAlignment="0" applyProtection="0"/>
    <xf numFmtId="0" fontId="21" fillId="17" borderId="0" applyNumberFormat="0" applyBorder="0" applyAlignment="0" applyProtection="0"/>
    <xf numFmtId="0" fontId="21" fillId="23" borderId="0" applyNumberFormat="0" applyBorder="0" applyAlignment="0" applyProtection="0"/>
    <xf numFmtId="0" fontId="29" fillId="0" borderId="7" applyNumberFormat="0" applyFill="0" applyAlignment="0" applyProtection="0"/>
    <xf numFmtId="0" fontId="21" fillId="22" borderId="0" applyNumberFormat="0" applyBorder="0" applyAlignment="0" applyProtection="0"/>
    <xf numFmtId="0" fontId="21" fillId="20" borderId="0" applyNumberFormat="0" applyBorder="0" applyAlignment="0" applyProtection="0"/>
    <xf numFmtId="0" fontId="35" fillId="0" borderId="10" applyNumberFormat="0" applyFill="0" applyAlignment="0" applyProtection="0"/>
    <xf numFmtId="0" fontId="33" fillId="24" borderId="9" applyNumberFormat="0" applyAlignment="0" applyProtection="0"/>
    <xf numFmtId="0" fontId="3" fillId="5" borderId="2" applyNumberFormat="0" applyFont="0" applyAlignment="0" applyProtection="0"/>
    <xf numFmtId="0" fontId="30" fillId="11" borderId="3" applyNumberFormat="0" applyAlignment="0" applyProtection="0"/>
    <xf numFmtId="0" fontId="29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24" fillId="25" borderId="4" applyNumberFormat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7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32" fillId="26" borderId="0" applyNumberFormat="0" applyBorder="0" applyAlignment="0" applyProtection="0"/>
    <xf numFmtId="0" fontId="31" fillId="0" borderId="8" applyNumberFormat="0" applyFill="0" applyAlignment="0" applyProtection="0"/>
    <xf numFmtId="0" fontId="21" fillId="13" borderId="0" applyNumberFormat="0" applyBorder="0" applyAlignment="0" applyProtection="0"/>
    <xf numFmtId="0" fontId="20" fillId="9" borderId="0" applyNumberFormat="0" applyBorder="0" applyAlignment="0" applyProtection="0"/>
    <xf numFmtId="0" fontId="20" fillId="8" borderId="0" applyNumberFormat="0" applyBorder="0" applyAlignment="0" applyProtection="0"/>
    <xf numFmtId="0" fontId="21" fillId="16" borderId="0" applyNumberFormat="0" applyBorder="0" applyAlignment="0" applyProtection="0"/>
    <xf numFmtId="0" fontId="20" fillId="12" borderId="0" applyNumberFormat="0" applyBorder="0" applyAlignment="0" applyProtection="0"/>
    <xf numFmtId="0" fontId="20" fillId="7" borderId="0" applyNumberFormat="0" applyBorder="0" applyAlignment="0" applyProtection="0"/>
    <xf numFmtId="0" fontId="22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4" fillId="0" borderId="0" xfId="2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0" fontId="10" fillId="0" borderId="0" xfId="0" applyFont="1"/>
    <xf numFmtId="0" fontId="0" fillId="0" borderId="0" xfId="0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0" applyNumberFormat="1" applyFont="1" applyFill="1" applyBorder="1" applyAlignment="1">
      <alignment horizontal="center"/>
    </xf>
    <xf numFmtId="0" fontId="0" fillId="29" borderId="19" xfId="0" applyFill="1" applyBorder="1" applyAlignment="1">
      <alignment horizontal="right"/>
    </xf>
    <xf numFmtId="0" fontId="2" fillId="29" borderId="20" xfId="0" applyFont="1" applyFill="1" applyBorder="1" applyAlignment="1">
      <alignment horizontal="center"/>
    </xf>
    <xf numFmtId="164" fontId="2" fillId="29" borderId="20" xfId="0" applyNumberFormat="1" applyFont="1" applyFill="1" applyBorder="1" applyAlignment="1">
      <alignment horizontal="center"/>
    </xf>
    <xf numFmtId="0" fontId="0" fillId="29" borderId="16" xfId="0" applyFill="1" applyBorder="1" applyAlignment="1">
      <alignment horizontal="right"/>
    </xf>
    <xf numFmtId="0" fontId="5" fillId="30" borderId="21" xfId="0" applyFont="1" applyFill="1" applyBorder="1" applyAlignment="1">
      <alignment horizontal="center"/>
    </xf>
    <xf numFmtId="0" fontId="5" fillId="30" borderId="22" xfId="0" applyFont="1" applyFill="1" applyBorder="1" applyAlignment="1">
      <alignment horizontal="center"/>
    </xf>
    <xf numFmtId="0" fontId="5" fillId="31" borderId="11" xfId="0" applyFont="1" applyFill="1" applyBorder="1" applyAlignment="1">
      <alignment horizontal="center"/>
    </xf>
    <xf numFmtId="164" fontId="2" fillId="2" borderId="17" xfId="0" applyNumberFormat="1" applyFont="1" applyFill="1" applyBorder="1" applyAlignment="1">
      <alignment horizontal="center"/>
    </xf>
    <xf numFmtId="164" fontId="2" fillId="2" borderId="18" xfId="0" applyNumberFormat="1" applyFont="1" applyFill="1" applyBorder="1" applyAlignment="1">
      <alignment horizontal="center"/>
    </xf>
    <xf numFmtId="0" fontId="5" fillId="31" borderId="12" xfId="0" applyFont="1" applyFill="1" applyBorder="1" applyAlignment="1">
      <alignment horizontal="center"/>
    </xf>
    <xf numFmtId="0" fontId="0" fillId="28" borderId="13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164" fontId="0" fillId="28" borderId="19" xfId="0" applyNumberFormat="1" applyFill="1" applyBorder="1" applyAlignment="1">
      <alignment horizontal="center"/>
    </xf>
    <xf numFmtId="164" fontId="0" fillId="28" borderId="0" xfId="0" applyNumberFormat="1" applyFill="1" applyAlignment="1">
      <alignment horizontal="center"/>
    </xf>
    <xf numFmtId="164" fontId="0" fillId="28" borderId="20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28" borderId="0" xfId="0" applyNumberFormat="1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20" xfId="0" applyFill="1" applyBorder="1" applyAlignment="1">
      <alignment horizontal="center"/>
    </xf>
    <xf numFmtId="164" fontId="2" fillId="28" borderId="19" xfId="0" applyNumberFormat="1" applyFont="1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4" fillId="0" borderId="0" xfId="2" applyAlignment="1">
      <alignment horizontal="center"/>
    </xf>
    <xf numFmtId="0" fontId="0" fillId="32" borderId="13" xfId="0" applyFill="1" applyBorder="1" applyAlignment="1">
      <alignment horizontal="center"/>
    </xf>
    <xf numFmtId="0" fontId="0" fillId="32" borderId="14" xfId="0" applyFill="1" applyBorder="1" applyAlignment="1">
      <alignment horizontal="center"/>
    </xf>
    <xf numFmtId="0" fontId="0" fillId="32" borderId="15" xfId="0" applyFill="1" applyBorder="1" applyAlignment="1">
      <alignment horizontal="center"/>
    </xf>
    <xf numFmtId="164" fontId="0" fillId="32" borderId="19" xfId="0" applyNumberFormat="1" applyFill="1" applyBorder="1" applyAlignment="1">
      <alignment horizontal="center"/>
    </xf>
    <xf numFmtId="164" fontId="0" fillId="32" borderId="0" xfId="0" applyNumberFormat="1" applyFill="1" applyAlignment="1">
      <alignment horizontal="center"/>
    </xf>
    <xf numFmtId="164" fontId="0" fillId="32" borderId="20" xfId="0" applyNumberFormat="1" applyFill="1" applyBorder="1" applyAlignment="1">
      <alignment horizontal="center"/>
    </xf>
    <xf numFmtId="164" fontId="2" fillId="32" borderId="0" xfId="0" applyNumberFormat="1" applyFont="1" applyFill="1" applyAlignment="1">
      <alignment horizontal="center"/>
    </xf>
    <xf numFmtId="0" fontId="0" fillId="32" borderId="0" xfId="0" applyFill="1" applyAlignment="1">
      <alignment horizontal="center"/>
    </xf>
    <xf numFmtId="0" fontId="0" fillId="32" borderId="20" xfId="0" applyFill="1" applyBorder="1" applyAlignment="1">
      <alignment horizontal="center"/>
    </xf>
    <xf numFmtId="164" fontId="2" fillId="32" borderId="19" xfId="0" applyNumberFormat="1" applyFont="1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16" xfId="0" applyFill="1" applyBorder="1" applyAlignment="1">
      <alignment horizontal="center"/>
    </xf>
    <xf numFmtId="0" fontId="0" fillId="32" borderId="17" xfId="0" applyFill="1" applyBorder="1" applyAlignment="1">
      <alignment horizontal="center"/>
    </xf>
    <xf numFmtId="0" fontId="0" fillId="32" borderId="18" xfId="0" applyFill="1" applyBorder="1" applyAlignment="1">
      <alignment horizontal="center"/>
    </xf>
    <xf numFmtId="0" fontId="2" fillId="28" borderId="0" xfId="0" applyFont="1" applyFill="1" applyAlignment="1">
      <alignment horizontal="center"/>
    </xf>
    <xf numFmtId="0" fontId="2" fillId="28" borderId="20" xfId="0" applyFont="1" applyFill="1" applyBorder="1" applyAlignment="1">
      <alignment horizontal="center"/>
    </xf>
    <xf numFmtId="0" fontId="2" fillId="29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/>
    <xf numFmtId="9" fontId="0" fillId="0" borderId="0" xfId="110" applyFont="1" applyAlignment="1">
      <alignment horizontal="center"/>
    </xf>
    <xf numFmtId="0" fontId="0" fillId="0" borderId="0" xfId="110" applyNumberFormat="1" applyFont="1" applyAlignment="1">
      <alignment horizontal="center"/>
    </xf>
    <xf numFmtId="164" fontId="0" fillId="28" borderId="16" xfId="0" applyNumberFormat="1" applyFill="1" applyBorder="1" applyAlignment="1">
      <alignment horizontal="center"/>
    </xf>
    <xf numFmtId="164" fontId="0" fillId="28" borderId="17" xfId="0" applyNumberFormat="1" applyFill="1" applyBorder="1" applyAlignment="1">
      <alignment horizontal="center"/>
    </xf>
    <xf numFmtId="0" fontId="37" fillId="27" borderId="11" xfId="0" applyFont="1" applyFill="1" applyBorder="1" applyAlignment="1">
      <alignment horizontal="center" vertical="center"/>
    </xf>
    <xf numFmtId="0" fontId="37" fillId="27" borderId="12" xfId="0" applyFont="1" applyFill="1" applyBorder="1" applyAlignment="1">
      <alignment horizontal="center" vertical="center"/>
    </xf>
    <xf numFmtId="0" fontId="37" fillId="33" borderId="11" xfId="0" applyFont="1" applyFill="1" applyBorder="1" applyAlignment="1">
      <alignment horizontal="center" vertical="center"/>
    </xf>
    <xf numFmtId="0" fontId="37" fillId="33" borderId="12" xfId="0" applyFont="1" applyFill="1" applyBorder="1" applyAlignment="1">
      <alignment horizontal="center" vertical="center"/>
    </xf>
  </cellXfs>
  <cellStyles count="111">
    <cellStyle name="20% - Accent1 2" xfId="75" xr:uid="{16BFCD29-B5D6-4804-9763-96C139CA508D}"/>
    <cellStyle name="20% - Accent2 2" xfId="108" xr:uid="{9E4CBF00-338E-421E-A4EB-47DEAA5B45EB}"/>
    <cellStyle name="20% - Accent3 2" xfId="105" xr:uid="{7CABB4A6-19A4-4DAB-B285-0162BF8DE3C7}"/>
    <cellStyle name="20% - Accent4 2" xfId="104" xr:uid="{70BD8E19-A1E7-4BF2-9B23-1AAA6A4975C0}"/>
    <cellStyle name="20% - Accent5 2" xfId="78" xr:uid="{5CCBD4AF-E9B6-4D38-AA81-90C54AE8A4D4}"/>
    <cellStyle name="20% - Accent6 2" xfId="95" xr:uid="{E107E92D-B2E5-4D94-B27D-99028D7A6097}"/>
    <cellStyle name="40% - Accent1 2" xfId="96" xr:uid="{19ADB032-FA30-465D-9C4D-1F584A479C5B}"/>
    <cellStyle name="40% - Accent2 2" xfId="94" xr:uid="{984E3DD7-EF15-45E8-BD5A-BDCAD219AE9A}"/>
    <cellStyle name="40% - Accent3 2" xfId="80" xr:uid="{6AB7BE26-1834-4E7D-8ABE-584092AC01B6}"/>
    <cellStyle name="40% - Accent4 2" xfId="93" xr:uid="{123DBF74-9108-4718-8F8E-2B175833E065}"/>
    <cellStyle name="40% - Accent5 2" xfId="107" xr:uid="{BEBDBC73-592E-406F-B930-D425387CB47B}"/>
    <cellStyle name="40% - Accent6 2" xfId="79" xr:uid="{65C95007-FAB9-48D4-9B66-6AD34290E8A8}"/>
    <cellStyle name="60% - Accent1 2" xfId="106" xr:uid="{4243C9DC-8D61-4F7B-9F61-0B1A5E03114C}"/>
    <cellStyle name="60% - Accent2 2" xfId="103" xr:uid="{B221665E-2D00-4565-8B6C-B04B7F9CB842}"/>
    <cellStyle name="60% - Accent3 2" xfId="74" xr:uid="{2E0D933C-E7B2-4921-9789-6AA3FA6389E6}"/>
    <cellStyle name="60% - Accent4 2" xfId="81" xr:uid="{2D08C676-6727-401E-BA5A-14474FFA9B26}"/>
    <cellStyle name="60% - Accent5 2" xfId="70" xr:uid="{8DB12605-0E5F-424F-B57F-6252680BFB8C}"/>
    <cellStyle name="60% - Accent6 2" xfId="69" xr:uid="{65CE52D5-6682-467C-9E9B-D821D90F9B9F}"/>
    <cellStyle name="Accent1 2" xfId="85" xr:uid="{2EA09BD2-BAE5-49ED-9FBB-F9C9C7DD601E}"/>
    <cellStyle name="Accent2 2" xfId="3" xr:uid="{797B0B35-742F-48A4-984D-E98B576250E4}"/>
    <cellStyle name="Accent3 2" xfId="84" xr:uid="{D20A022B-0213-4C8B-93EF-224A1FA1A874}"/>
    <cellStyle name="Accent4 2" xfId="98" xr:uid="{52143DF2-D9DB-4E92-9870-C8007BD3C0B0}"/>
    <cellStyle name="Accent5 2" xfId="97" xr:uid="{98225ABB-E334-4C8F-A0BC-15B1AD0A24E4}"/>
    <cellStyle name="Accent6 2" xfId="82" xr:uid="{96281107-CD0F-414A-88E7-FE11840678AD}"/>
    <cellStyle name="Bad 2" xfId="109" xr:uid="{8E88275E-3383-4C1B-A611-D7CA351167E4}"/>
    <cellStyle name="Calculation 2" xfId="77" xr:uid="{7E8CE92C-F9E1-4010-9B06-8ECEC82C2103}"/>
    <cellStyle name="Check Cell 2" xfId="92" xr:uid="{C10A1D2C-584F-4F41-98AD-250A94DAF4D6}"/>
    <cellStyle name="Comma 2" xfId="1" xr:uid="{B439F413-5E62-4EA6-A134-45261C5AB846}"/>
    <cellStyle name="Comma 2 2" xfId="28" xr:uid="{2B560869-BFE5-4EEF-A69D-BA282A569712}"/>
    <cellStyle name="Comma 2 3" xfId="6" xr:uid="{86055583-DFD9-4AAB-87E6-90FD98278487}"/>
    <cellStyle name="Comma 3" xfId="7" xr:uid="{6CB8AFFE-ADC9-4563-B863-12C791590B4B}"/>
    <cellStyle name="Comma 4" xfId="68" xr:uid="{2B0D2ADB-F71A-4906-9223-B9AECB4FE845}"/>
    <cellStyle name="Explanatory Text 2" xfId="100" xr:uid="{CB2E6B1E-95F4-4EEC-A99E-96CC957D62E2}"/>
    <cellStyle name="Followed Hyperlink 2" xfId="20" xr:uid="{CEFAA515-C7B3-4889-A65D-B12E87BAA095}"/>
    <cellStyle name="Good 2" xfId="29" xr:uid="{30283BF5-A5C1-48CB-B899-32974315FBFB}"/>
    <cellStyle name="Good 2 2" xfId="73" xr:uid="{7BA29404-D800-4A92-BE43-2DD16DE21CFC}"/>
    <cellStyle name="Heading 1 2" xfId="99" xr:uid="{9D2BA222-351B-4C10-80EA-4687B0A05D55}"/>
    <cellStyle name="Heading 2 2" xfId="91" xr:uid="{9BE33305-6790-493E-A16B-AD309C5767E4}"/>
    <cellStyle name="Heading 3 2" xfId="83" xr:uid="{13B583BC-9F3E-4DC6-BD77-FFFBDAB7573F}"/>
    <cellStyle name="Heading 4 2" xfId="90" xr:uid="{575B5B06-F31E-492A-8EEA-31BCF6B8836C}"/>
    <cellStyle name="Hyperlink" xfId="2" builtinId="8"/>
    <cellStyle name="Hyperlink 2" xfId="8" xr:uid="{B96C2B80-DC80-42EB-9F73-281B82586830}"/>
    <cellStyle name="Hyperlink 2 2" xfId="26" xr:uid="{87C3D2C6-8D42-4461-87D3-BF651FF4C3E5}"/>
    <cellStyle name="Hyperlink 2 3" xfId="30" xr:uid="{AB02FC30-6CDF-48A5-A53D-CE8CD8E19E16}"/>
    <cellStyle name="Hyperlink 3" xfId="19" xr:uid="{F7EECFCC-CF75-4948-B9E9-F9E71B209E95}"/>
    <cellStyle name="Hyperlink 3 2" xfId="31" xr:uid="{2B6DB23A-DA75-4193-984F-D95D8A7F97B2}"/>
    <cellStyle name="Hyperlink 3 3" xfId="32" xr:uid="{68EBDC60-645E-4D04-A8EB-ACCEACB0E45A}"/>
    <cellStyle name="Hyperlink 4" xfId="33" xr:uid="{A8A9EF84-1B3A-4BAF-B925-D9A0F0390208}"/>
    <cellStyle name="Hyperlink 5" xfId="5" xr:uid="{6755A63D-DF8A-4126-B334-EE6BE3B92647}"/>
    <cellStyle name="Input 2" xfId="89" xr:uid="{295E8B35-E070-43CD-8977-A441E1595604}"/>
    <cellStyle name="Linked Cell 2" xfId="102" xr:uid="{EAAD8187-5750-45A1-B8F8-7BA5EAB20241}"/>
    <cellStyle name="Neutral 2" xfId="101" xr:uid="{4BEA554E-1199-4C68-8C87-FC34890DCB46}"/>
    <cellStyle name="Normal" xfId="0" builtinId="0"/>
    <cellStyle name="Normal 10" xfId="71" xr:uid="{508F1FB1-0E93-4989-BECB-521176D26A91}"/>
    <cellStyle name="Normal 13" xfId="34" xr:uid="{1F349D3C-A49E-4594-84EB-63850B31D60B}"/>
    <cellStyle name="Normal 2" xfId="4" xr:uid="{467E5815-2D31-4CC9-A444-E14E469C7D29}"/>
    <cellStyle name="Normal 2 2" xfId="9" xr:uid="{28D07595-6EF8-40E2-8AE1-B65A0E1936BA}"/>
    <cellStyle name="Normal 2 2 2" xfId="25" xr:uid="{4C3E8248-B0F2-4015-AF03-F202D0BCA434}"/>
    <cellStyle name="Normal 2 2 2 2" xfId="27" xr:uid="{2CAB6534-2588-408D-AF80-0092696B877D}"/>
    <cellStyle name="Normal 2 3" xfId="35" xr:uid="{B3E6068A-A3D5-429B-9CF5-2717BBDB9B87}"/>
    <cellStyle name="Normal 2 3 2" xfId="36" xr:uid="{D5BB3215-0F38-4AF9-BE2B-14DF7581A832}"/>
    <cellStyle name="Normal 2 3 3" xfId="37" xr:uid="{DD590605-0940-4352-99B1-0CB7B9DB0586}"/>
    <cellStyle name="Normal 2 4" xfId="38" xr:uid="{232B4338-5715-4CAA-97AE-18CFAC9A2D58}"/>
    <cellStyle name="Normal 2 6" xfId="39" xr:uid="{36822A6C-9720-481F-9191-80C088CB8F32}"/>
    <cellStyle name="Normal 3" xfId="10" xr:uid="{39EAAD55-7F1E-4692-B344-536D4C8253D0}"/>
    <cellStyle name="Normal 3 2" xfId="11" xr:uid="{C135F79E-150A-4973-B536-A31383E208BA}"/>
    <cellStyle name="Normal 3 2 2" xfId="40" xr:uid="{510ADBF0-56BF-4ED5-AEDF-C7DA623795F4}"/>
    <cellStyle name="Normal 3 2 3" xfId="41" xr:uid="{D596FE22-AF82-411F-9996-F719A4C3F58A}"/>
    <cellStyle name="Normal 3 3" xfId="42" xr:uid="{DE5F3C3F-D9FB-4F0F-8B07-CA53EA2ECDF2}"/>
    <cellStyle name="Normal 3 4" xfId="43" xr:uid="{3C6B98EA-B0AC-42A7-93D7-9BD50F86F9A3}"/>
    <cellStyle name="Normal 3 5" xfId="44" xr:uid="{5F27B368-8ED3-471E-A03F-8C6E7006CCB6}"/>
    <cellStyle name="Normal 3 6" xfId="45" xr:uid="{F59AE5BD-99F8-496A-98AF-7DEA85CA57A5}"/>
    <cellStyle name="Normal 4" xfId="12" xr:uid="{0C1D5822-B05A-4A57-A01A-C1823A672D4B}"/>
    <cellStyle name="Normal 4 2" xfId="46" xr:uid="{D2EA8D44-352D-4A87-A2DD-8185256D8457}"/>
    <cellStyle name="Normal 5" xfId="23" xr:uid="{85069B16-E91A-49A1-A263-B599619D24ED}"/>
    <cellStyle name="Normal 5 2" xfId="47" xr:uid="{39C2BE74-4876-4AD3-93C9-F114D575D060}"/>
    <cellStyle name="Normal 6" xfId="24" xr:uid="{F5C6849C-9673-4891-AA29-DFDD52B266E1}"/>
    <cellStyle name="Normal 7" xfId="48" xr:uid="{DFEBFEDC-A194-4D59-A6F9-008D33897CC7}"/>
    <cellStyle name="Normal 7 2" xfId="49" xr:uid="{1A72B661-3524-4328-8B8E-D19FE344D485}"/>
    <cellStyle name="Note 2" xfId="21" xr:uid="{AA19C502-E23F-47BC-B793-C64451C1EA82}"/>
    <cellStyle name="Note 2 2" xfId="88" xr:uid="{D69F4032-A6E6-436A-A222-7BFD501C08D3}"/>
    <cellStyle name="Note 3" xfId="22" xr:uid="{B5EF6921-FF4C-45B4-A700-37B3AF3FAED6}"/>
    <cellStyle name="Output 2" xfId="87" xr:uid="{152E1CF1-01EA-492C-8EC1-0DA8F6154E96}"/>
    <cellStyle name="Percent" xfId="110" builtinId="5"/>
    <cellStyle name="Percent 2" xfId="13" xr:uid="{F0CA454E-BFCB-4577-8B9B-FD843029A777}"/>
    <cellStyle name="Percent 3" xfId="14" xr:uid="{6C2DB149-9CBA-46AD-9BDF-10E05A92A17C}"/>
    <cellStyle name="Percent 3 2" xfId="15" xr:uid="{08A70704-AADC-47A4-B539-0F30E1C30EDC}"/>
    <cellStyle name="Percent 3 2 2" xfId="16" xr:uid="{6C151BF7-4E37-4308-9729-BF49058E21DE}"/>
    <cellStyle name="Percent 4" xfId="17" xr:uid="{F7DD7768-BD7C-4914-976C-98F60EA79FC0}"/>
    <cellStyle name="Percent 5" xfId="18" xr:uid="{25CF9D9E-6117-4657-B20A-54A264020A0E}"/>
    <cellStyle name="Percent 6" xfId="50" xr:uid="{FB4E0F09-6662-418A-AC54-7F85D368A63F}"/>
    <cellStyle name="style1501081169478" xfId="51" xr:uid="{4C36D473-0FDB-4547-BEF6-97BDE12BF14B}"/>
    <cellStyle name="style1501081169529" xfId="52" xr:uid="{C095EDBB-4A04-4FC6-9349-253C05133F86}"/>
    <cellStyle name="style1501081169578" xfId="53" xr:uid="{D546FA19-09B8-4EC7-8ED2-7763B08E0281}"/>
    <cellStyle name="style1501081169633" xfId="54" xr:uid="{F5710C67-02E8-4F8A-B2DF-EFECCDD3AF25}"/>
    <cellStyle name="style1501083511362" xfId="55" xr:uid="{6393FD09-8713-43BA-A6FD-A8839619B990}"/>
    <cellStyle name="style1501083511471" xfId="56" xr:uid="{7A387288-DEEC-4907-BA31-A7C6CFC843FF}"/>
    <cellStyle name="style1501083511580" xfId="57" xr:uid="{C8397341-992A-4E0A-A3BE-63BE249967DA}"/>
    <cellStyle name="style1501086507456" xfId="58" xr:uid="{0A8FB862-FBBE-4348-8F8B-05705C0B42DE}"/>
    <cellStyle name="style1501836096575" xfId="59" xr:uid="{8BF38B46-A1CF-4CA9-B52A-48EFD8D55202}"/>
    <cellStyle name="style1501836096625" xfId="60" xr:uid="{0F1B9A76-CD96-48AF-A02C-9F6291C732E7}"/>
    <cellStyle name="style1501836096648" xfId="61" xr:uid="{E026DBA7-3E96-4EFB-97BF-24B45E461FD9}"/>
    <cellStyle name="style1501836096694" xfId="62" xr:uid="{5365B062-2BB8-4D65-A134-7F4B88800775}"/>
    <cellStyle name="style1501836387187" xfId="63" xr:uid="{B5A9FFFC-AA23-4132-B86F-871300D67D30}"/>
    <cellStyle name="style1501836387211" xfId="64" xr:uid="{20229FE5-3C21-4822-91AB-5CF0BECDC623}"/>
    <cellStyle name="style1501836387235" xfId="65" xr:uid="{9BD2E457-5238-4BA7-BB27-393E82BB85BE}"/>
    <cellStyle name="style1504000920354" xfId="66" xr:uid="{C72A6BFE-F892-496C-B28F-DD3E29C52BA7}"/>
    <cellStyle name="style1504000920455" xfId="67" xr:uid="{E59488E5-236C-4CD3-A631-4640B6899594}"/>
    <cellStyle name="Title 2" xfId="76" xr:uid="{AC0D9008-0870-4B8A-9641-6DC66870DCCD}"/>
    <cellStyle name="Total 2" xfId="86" xr:uid="{70EE9F95-F967-4F03-AC6F-7F6C88A49F1A}"/>
    <cellStyle name="Warning Text 2" xfId="72" xr:uid="{3A8BD372-A023-47B2-BA81-42623176B91F}"/>
  </cellStyles>
  <dxfs count="3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7AB850"/>
      <color rgb="FFEF863F"/>
      <color rgb="FFF3BFBF"/>
      <color rgb="FFEA8A8A"/>
      <color rgb="FF8DA9DB"/>
      <color rgb="FFFFDD71"/>
      <color rgb="FFFFE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CEA100-2869-46D6-BC7C-57BE5259E922}" name="Table1" displayName="Table1" ref="A1:F20" totalsRowShown="0" headerRowDxfId="2">
  <autoFilter ref="A1:F20" xr:uid="{BBCEA100-2869-46D6-BC7C-57BE5259E922}"/>
  <tableColumns count="6">
    <tableColumn id="1" xr3:uid="{0E3A9A05-9E51-4FDE-B4B3-CFE88B819836}" name="index"/>
    <tableColumn id="2" xr3:uid="{62B0E9FF-9E64-449D-802E-6A0AA6C2274C}" name="diagnosis"/>
    <tableColumn id="3" xr3:uid="{47213BE0-0AB5-4542-86B2-6F8F4E6F9C3C}" name="sex"/>
    <tableColumn id="4" xr3:uid="{3A2F2E98-AF87-46E4-A31F-482497BA3414}" name="variable"/>
    <tableColumn id="5" xr3:uid="{36581883-E0A1-42A7-ADDD-B98CF1FD23EE}" name="details"/>
    <tableColumn id="6" xr3:uid="{1A3EB120-5161-4E48-A2DC-1713C8EF9A70}" name="source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22D69-73D8-4925-A05E-82F35536BCFE}" name="Table2" displayName="Table2" ref="A22:H31" totalsRowShown="0" headerRowDxfId="1">
  <autoFilter ref="A22:H31" xr:uid="{61E22D69-73D8-4925-A05E-82F35536BCFE}"/>
  <tableColumns count="8">
    <tableColumn id="1" xr3:uid="{27BF84C8-9534-4A81-9786-405699AA17AE}" name="index"/>
    <tableColumn id="2" xr3:uid="{B0CFEB96-DFEC-43E0-AE80-F995FD382FD0}" name="diagnosis"/>
    <tableColumn id="3" xr3:uid="{69350FF3-D1E4-465B-BF10-0A1126FCFDB9}" name="sex"/>
    <tableColumn id="4" xr3:uid="{D032E388-B891-4B81-AC30-B334031A5A88}" name="variable"/>
    <tableColumn id="5" xr3:uid="{AD9C6C2E-98DC-4B38-B57F-B4D8FA2A56ED}" name="details"/>
    <tableColumn id="6" xr3:uid="{81547C33-7639-42AB-AC84-3405B17D72C5}" name="using " dataDxfId="0"/>
    <tableColumn id="7" xr3:uid="{F0E34918-98C6-457E-BDE8-5EC9D2AFB283}" name="method"/>
    <tableColumn id="8" xr3:uid="{E818B9BA-A1B2-4627-AFF3-F862F5DAB62F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mmwr/volumes/66/wr/mm6609e1.ht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cdc.gov/nchs/data/databriefs/db289_table.pdf" TargetMode="External"/><Relationship Id="rId7" Type="http://schemas.openxmlformats.org/officeDocument/2006/relationships/hyperlink" Target="https://www.cdc.gov/mmwr/volumes/66/wr/mm6609e1.htm" TargetMode="External"/><Relationship Id="rId12" Type="http://schemas.openxmlformats.org/officeDocument/2006/relationships/hyperlink" Target="https://legacyscreening.phe.org.uk/policydb_download.php?doc=844" TargetMode="External"/><Relationship Id="rId2" Type="http://schemas.openxmlformats.org/officeDocument/2006/relationships/hyperlink" Target="https://www.ons.gov.uk/peoplepopulationandcommunity/populationandmigration/populationestimates/datasets/populationandhouseholdestimatesenglandandwalescensus2021" TargetMode="External"/><Relationship Id="rId1" Type="http://schemas.openxmlformats.org/officeDocument/2006/relationships/hyperlink" Target="https://www.cdc.gov/nchs/data/databriefs/db289_table.pdf" TargetMode="External"/><Relationship Id="rId6" Type="http://schemas.openxmlformats.org/officeDocument/2006/relationships/hyperlink" Target="https://www.cdc.gov/nchs/products/databriefs/db226.htm" TargetMode="External"/><Relationship Id="rId11" Type="http://schemas.openxmlformats.org/officeDocument/2006/relationships/hyperlink" Target="https://cks.nice.org.uk/topics/depression/background-information/prevalence" TargetMode="External"/><Relationship Id="rId5" Type="http://schemas.openxmlformats.org/officeDocument/2006/relationships/hyperlink" Target="https://www.ons.gov.uk/peoplepopulationandcommunity/healthandsocialcare/conditionsanddiseases/adhocs/11478peoplewithlongtermhealthconditionsukjanuarytodecember2019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cdc.gov/nchs/products/databriefs/db226.htm" TargetMode="External"/><Relationship Id="rId4" Type="http://schemas.openxmlformats.org/officeDocument/2006/relationships/hyperlink" Target="https://assets.publishing.service.gov.uk/government/uploads/system/uploads/attachment_data/file/612306/Diabetesprevalencemodelbriefing.pdf" TargetMode="External"/><Relationship Id="rId9" Type="http://schemas.openxmlformats.org/officeDocument/2006/relationships/hyperlink" Target="https://www.ons.gov.uk/peoplepopulationandcommunity/healthandsocialcare/conditionsanddiseases/adhocs/11478peoplewithlongtermhealthconditionsukjanuarytodecember2019" TargetMode="External"/><Relationship Id="rId1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C4C3-FB59-454A-83C5-856EC0F5563A}">
  <dimension ref="B1:V26"/>
  <sheetViews>
    <sheetView zoomScaleNormal="100" workbookViewId="0">
      <selection activeCell="U6" sqref="U6"/>
    </sheetView>
  </sheetViews>
  <sheetFormatPr defaultRowHeight="14.4" x14ac:dyDescent="0.3"/>
  <cols>
    <col min="1" max="1" width="2.88671875" style="10" customWidth="1"/>
    <col min="2" max="2" width="13.21875" style="10" customWidth="1"/>
    <col min="3" max="3" width="5.77734375" style="10" customWidth="1"/>
    <col min="4" max="18" width="7.109375" style="10" customWidth="1"/>
    <col min="19" max="19" width="6" style="10" bestFit="1" customWidth="1"/>
    <col min="20" max="20" width="21.33203125" style="10" customWidth="1"/>
    <col min="21" max="21" width="8.88671875" style="10"/>
    <col min="22" max="22" width="12.109375" style="10" customWidth="1"/>
    <col min="23" max="16384" width="8.88671875" style="10"/>
  </cols>
  <sheetData>
    <row r="1" spans="2:22" ht="14.4" customHeight="1" thickBot="1" x14ac:dyDescent="0.35"/>
    <row r="2" spans="2:22" ht="15" customHeight="1" x14ac:dyDescent="0.35">
      <c r="B2" s="61" t="s">
        <v>12</v>
      </c>
      <c r="C2" s="19" t="s">
        <v>8</v>
      </c>
      <c r="D2" s="11">
        <v>0</v>
      </c>
      <c r="E2" s="11">
        <v>20</v>
      </c>
      <c r="F2" s="11">
        <v>25</v>
      </c>
      <c r="G2" s="11">
        <v>30</v>
      </c>
      <c r="H2" s="11">
        <v>35</v>
      </c>
      <c r="I2" s="11">
        <v>40</v>
      </c>
      <c r="J2" s="11">
        <v>45</v>
      </c>
      <c r="K2" s="11">
        <v>50</v>
      </c>
      <c r="L2" s="11">
        <v>55</v>
      </c>
      <c r="M2" s="11">
        <v>60</v>
      </c>
      <c r="N2" s="11">
        <v>65</v>
      </c>
      <c r="O2" s="11">
        <v>70</v>
      </c>
      <c r="P2" s="11">
        <v>75</v>
      </c>
      <c r="Q2" s="11">
        <v>80</v>
      </c>
      <c r="R2" s="11">
        <v>85</v>
      </c>
      <c r="S2" s="12" t="s">
        <v>21</v>
      </c>
      <c r="T2"/>
      <c r="U2"/>
    </row>
    <row r="3" spans="2:22" ht="13.2" customHeight="1" thickBot="1" x14ac:dyDescent="0.4">
      <c r="B3" s="62"/>
      <c r="C3" s="22" t="s">
        <v>14</v>
      </c>
      <c r="D3" s="20">
        <v>0.24139656513796681</v>
      </c>
      <c r="E3" s="20">
        <v>6.1993398977972604E-2</v>
      </c>
      <c r="F3" s="20">
        <v>6.5458421444067813E-2</v>
      </c>
      <c r="G3" s="20">
        <v>6.8669822087718879E-2</v>
      </c>
      <c r="H3" s="20">
        <v>6.6222714233325222E-2</v>
      </c>
      <c r="I3" s="20">
        <v>6.3045586808923373E-2</v>
      </c>
      <c r="J3" s="20">
        <v>6.4018946235600963E-2</v>
      </c>
      <c r="K3" s="20">
        <v>6.9488952027775011E-2</v>
      </c>
      <c r="L3" s="20">
        <v>6.7802709640713846E-2</v>
      </c>
      <c r="M3" s="20">
        <v>5.8250763435958773E-2</v>
      </c>
      <c r="N3" s="20">
        <v>4.8949011731722947E-2</v>
      </c>
      <c r="O3" s="20">
        <v>4.8650834724254813E-2</v>
      </c>
      <c r="P3" s="20">
        <v>3.4578250900528837E-2</v>
      </c>
      <c r="Q3" s="20">
        <v>2.2901365102322695E-2</v>
      </c>
      <c r="R3" s="20">
        <v>1.2773628814180888E-2</v>
      </c>
      <c r="S3" s="21">
        <v>5.7990286969664771E-3</v>
      </c>
      <c r="T3"/>
      <c r="U3"/>
    </row>
    <row r="4" spans="2:22" ht="18.600000000000001" thickBot="1" x14ac:dyDescent="0.4">
      <c r="B4" s="17" t="s">
        <v>7</v>
      </c>
      <c r="C4" s="18" t="s">
        <v>11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/>
      <c r="U4"/>
    </row>
    <row r="5" spans="2:22" x14ac:dyDescent="0.3">
      <c r="B5" s="13" t="s">
        <v>0</v>
      </c>
      <c r="C5" s="14">
        <v>0.30199999999999999</v>
      </c>
      <c r="D5" s="26">
        <v>0</v>
      </c>
      <c r="E5" s="27">
        <v>5.1999999999999998E-2</v>
      </c>
      <c r="F5" s="27">
        <v>0.10199999999999999</v>
      </c>
      <c r="G5" s="27">
        <v>0.152</v>
      </c>
      <c r="H5" s="27">
        <v>0.20200000000000001</v>
      </c>
      <c r="I5" s="27">
        <v>0.253</v>
      </c>
      <c r="J5" s="27">
        <v>0.30299999999999999</v>
      </c>
      <c r="K5" s="27">
        <v>0.35299999999999998</v>
      </c>
      <c r="L5" s="27">
        <v>0.40300000000000002</v>
      </c>
      <c r="M5" s="27">
        <v>0.45300000000000001</v>
      </c>
      <c r="N5" s="27">
        <v>0.504</v>
      </c>
      <c r="O5" s="27">
        <v>0.55400000000000005</v>
      </c>
      <c r="P5" s="27">
        <v>0.60399999999999998</v>
      </c>
      <c r="Q5" s="27">
        <v>0.65400000000000003</v>
      </c>
      <c r="R5" s="27">
        <v>0.70499999999999996</v>
      </c>
      <c r="S5" s="28">
        <v>0.755</v>
      </c>
      <c r="T5"/>
      <c r="U5"/>
      <c r="V5" s="58"/>
    </row>
    <row r="6" spans="2:22" x14ac:dyDescent="0.3">
      <c r="B6" s="13" t="s">
        <v>1</v>
      </c>
      <c r="C6" s="14">
        <v>0.12</v>
      </c>
      <c r="D6" s="26">
        <v>0</v>
      </c>
      <c r="E6" s="30">
        <v>8.2000000000000003E-2</v>
      </c>
      <c r="F6" s="27">
        <v>8.2000000000000003E-2</v>
      </c>
      <c r="G6" s="27">
        <v>8.2000000000000003E-2</v>
      </c>
      <c r="H6" s="27">
        <v>8.2000000000000003E-2</v>
      </c>
      <c r="I6" s="30">
        <v>0.153</v>
      </c>
      <c r="J6" s="27">
        <v>0.153</v>
      </c>
      <c r="K6" s="27">
        <v>0.153</v>
      </c>
      <c r="L6" s="27">
        <v>0.153</v>
      </c>
      <c r="M6" s="30">
        <v>7.2999999999999995E-2</v>
      </c>
      <c r="N6" s="27">
        <v>7.2999999999999995E-2</v>
      </c>
      <c r="O6" s="27">
        <v>7.2999999999999995E-2</v>
      </c>
      <c r="P6" s="27">
        <v>7.2999999999999995E-2</v>
      </c>
      <c r="Q6" s="27">
        <v>7.2999999999999995E-2</v>
      </c>
      <c r="R6" s="27">
        <v>7.2999999999999995E-2</v>
      </c>
      <c r="S6" s="28">
        <v>7.2999999999999995E-2</v>
      </c>
      <c r="T6"/>
      <c r="U6"/>
      <c r="V6" s="57"/>
    </row>
    <row r="7" spans="2:22" x14ac:dyDescent="0.3">
      <c r="B7" s="13" t="s">
        <v>2</v>
      </c>
      <c r="C7" s="14">
        <v>0.18099999999999999</v>
      </c>
      <c r="D7" s="26">
        <v>0</v>
      </c>
      <c r="E7" s="27">
        <v>0</v>
      </c>
      <c r="F7" s="27">
        <v>1.4999999999999999E-2</v>
      </c>
      <c r="G7" s="27">
        <v>5.8999999999999997E-2</v>
      </c>
      <c r="H7" s="27">
        <v>0.10299999999999999</v>
      </c>
      <c r="I7" s="27">
        <v>0.14599999999999999</v>
      </c>
      <c r="J7" s="27">
        <v>0.19</v>
      </c>
      <c r="K7" s="27">
        <v>0.23400000000000001</v>
      </c>
      <c r="L7" s="27">
        <v>0.27800000000000002</v>
      </c>
      <c r="M7" s="27">
        <v>0.32100000000000001</v>
      </c>
      <c r="N7" s="27">
        <v>0.36499999999999999</v>
      </c>
      <c r="O7" s="27">
        <v>0.40899999999999997</v>
      </c>
      <c r="P7" s="27">
        <v>0.45300000000000001</v>
      </c>
      <c r="Q7" s="27">
        <v>0.497</v>
      </c>
      <c r="R7" s="27">
        <v>0.54</v>
      </c>
      <c r="S7" s="28">
        <v>0.58399999999999996</v>
      </c>
      <c r="T7"/>
      <c r="U7"/>
      <c r="V7" s="57"/>
    </row>
    <row r="8" spans="2:22" x14ac:dyDescent="0.3">
      <c r="B8" s="13" t="s">
        <v>52</v>
      </c>
      <c r="C8" s="14">
        <v>0.14599999999999999</v>
      </c>
      <c r="D8" s="26">
        <v>0</v>
      </c>
      <c r="E8" s="27">
        <v>0</v>
      </c>
      <c r="F8" s="31">
        <v>1E-3</v>
      </c>
      <c r="G8" s="31">
        <v>3.5999999999999997E-2</v>
      </c>
      <c r="H8" s="31">
        <v>7.0999999999999994E-2</v>
      </c>
      <c r="I8" s="31">
        <v>0.105</v>
      </c>
      <c r="J8" s="31">
        <v>0.14000000000000001</v>
      </c>
      <c r="K8" s="31">
        <v>0.17499999999999999</v>
      </c>
      <c r="L8" s="31">
        <v>0.21</v>
      </c>
      <c r="M8" s="31">
        <v>0.245</v>
      </c>
      <c r="N8" s="31">
        <v>0.28000000000000003</v>
      </c>
      <c r="O8" s="31">
        <v>0.315</v>
      </c>
      <c r="P8" s="31">
        <v>0.35</v>
      </c>
      <c r="Q8" s="31">
        <v>0.38500000000000001</v>
      </c>
      <c r="R8" s="31">
        <v>0.41899999999999998</v>
      </c>
      <c r="S8" s="32">
        <v>0.45400000000000001</v>
      </c>
      <c r="T8"/>
      <c r="U8"/>
      <c r="V8" s="57"/>
    </row>
    <row r="9" spans="2:22" x14ac:dyDescent="0.3">
      <c r="B9" s="13" t="s">
        <v>3</v>
      </c>
      <c r="C9" s="14">
        <v>9.6000000000000002E-2</v>
      </c>
      <c r="D9" s="33">
        <f t="shared" ref="D9:S9" si="0">(D21*$C9)/D$3</f>
        <v>4.2716803855006947E-3</v>
      </c>
      <c r="E9" s="30">
        <f t="shared" si="0"/>
        <v>2.274510000541587E-2</v>
      </c>
      <c r="F9" s="30">
        <f t="shared" si="0"/>
        <v>3.7431563416481982E-2</v>
      </c>
      <c r="G9" s="30">
        <f t="shared" si="0"/>
        <v>3.3671537772782673E-2</v>
      </c>
      <c r="H9" s="30">
        <f t="shared" si="0"/>
        <v>5.8739600695887399E-2</v>
      </c>
      <c r="I9" s="30">
        <f t="shared" si="0"/>
        <v>7.9695327527822143E-2</v>
      </c>
      <c r="J9" s="30">
        <f t="shared" si="0"/>
        <v>0.12273651866854793</v>
      </c>
      <c r="K9" s="30">
        <f t="shared" si="0"/>
        <v>0.14783955388519865</v>
      </c>
      <c r="L9" s="30">
        <f t="shared" si="0"/>
        <v>0.1993993406249718</v>
      </c>
      <c r="M9" s="30">
        <f t="shared" si="0"/>
        <v>0.22834620528224361</v>
      </c>
      <c r="N9" s="27">
        <f t="shared" si="0"/>
        <v>0.23926938636045372</v>
      </c>
      <c r="O9" s="27">
        <f t="shared" si="0"/>
        <v>0.24073584896090175</v>
      </c>
      <c r="P9" s="27">
        <f t="shared" si="0"/>
        <v>0.25542066964020216</v>
      </c>
      <c r="Q9" s="27">
        <f t="shared" si="0"/>
        <v>0.12575669560011971</v>
      </c>
      <c r="R9" s="27">
        <f t="shared" si="0"/>
        <v>0</v>
      </c>
      <c r="S9" s="28">
        <f t="shared" si="0"/>
        <v>0</v>
      </c>
      <c r="T9"/>
      <c r="U9"/>
      <c r="V9" s="57"/>
    </row>
    <row r="10" spans="2:22" x14ac:dyDescent="0.3">
      <c r="B10" s="13" t="s">
        <v>4</v>
      </c>
      <c r="C10" s="15">
        <v>5.5E-2</v>
      </c>
      <c r="D10" s="33">
        <f t="shared" ref="D10:M10" si="1">(D22*$C$10)/D$3</f>
        <v>1.1591306156957682E-2</v>
      </c>
      <c r="E10" s="30">
        <f t="shared" si="1"/>
        <v>0.10856283041275115</v>
      </c>
      <c r="F10" s="30">
        <f t="shared" si="1"/>
        <v>0.11340023702853277</v>
      </c>
      <c r="G10" s="30">
        <f t="shared" si="1"/>
        <v>9.149437062844426E-2</v>
      </c>
      <c r="H10" s="30">
        <f t="shared" si="1"/>
        <v>8.9896534559407257E-2</v>
      </c>
      <c r="I10" s="30">
        <f t="shared" si="1"/>
        <v>7.5606338862730493E-2</v>
      </c>
      <c r="J10" s="30">
        <f t="shared" si="1"/>
        <v>8.1655282771941701E-2</v>
      </c>
      <c r="K10" s="30">
        <f t="shared" si="1"/>
        <v>7.4376984471283922E-2</v>
      </c>
      <c r="L10" s="30">
        <f t="shared" si="1"/>
        <v>6.3208133889371604E-2</v>
      </c>
      <c r="M10" s="30">
        <f t="shared" si="1"/>
        <v>4.8895361621637476E-2</v>
      </c>
      <c r="N10" s="31">
        <f t="shared" ref="N10:S10" si="2">$C$10</f>
        <v>5.5E-2</v>
      </c>
      <c r="O10" s="31">
        <f t="shared" si="2"/>
        <v>5.5E-2</v>
      </c>
      <c r="P10" s="31">
        <f t="shared" si="2"/>
        <v>5.5E-2</v>
      </c>
      <c r="Q10" s="31">
        <f t="shared" si="2"/>
        <v>5.5E-2</v>
      </c>
      <c r="R10" s="31">
        <f t="shared" si="2"/>
        <v>5.5E-2</v>
      </c>
      <c r="S10" s="32">
        <f t="shared" si="2"/>
        <v>5.5E-2</v>
      </c>
      <c r="T10"/>
      <c r="U10"/>
      <c r="V10" s="57"/>
    </row>
    <row r="11" spans="2:22" ht="13.8" customHeight="1" x14ac:dyDescent="0.3">
      <c r="B11" s="13" t="s">
        <v>53</v>
      </c>
      <c r="C11" s="15">
        <v>1.4E-2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52">
        <v>2E-3</v>
      </c>
      <c r="M11" s="30">
        <v>8.9999999999999993E-3</v>
      </c>
      <c r="N11" s="52">
        <v>1.4999999999999999E-2</v>
      </c>
      <c r="O11" s="52">
        <v>3.1E-2</v>
      </c>
      <c r="P11" s="52">
        <v>5.2999999999999999E-2</v>
      </c>
      <c r="Q11" s="52">
        <v>0.10299999999999999</v>
      </c>
      <c r="R11" s="52">
        <v>0.151</v>
      </c>
      <c r="S11" s="53">
        <v>0.22600000000000001</v>
      </c>
      <c r="T11"/>
      <c r="U11"/>
      <c r="V11" s="57"/>
    </row>
    <row r="12" spans="2:22" ht="12.6" customHeight="1" thickBot="1" x14ac:dyDescent="0.35">
      <c r="B12" s="16" t="s">
        <v>5</v>
      </c>
      <c r="C12" s="54">
        <v>1.4999999999999999E-2</v>
      </c>
      <c r="D12" s="59">
        <v>0</v>
      </c>
      <c r="E12" s="60">
        <v>0</v>
      </c>
      <c r="F12" s="60">
        <v>0</v>
      </c>
      <c r="G12" s="60">
        <v>0</v>
      </c>
      <c r="H12" s="60">
        <v>0</v>
      </c>
      <c r="I12" s="35">
        <v>6.0000000000000001E-3</v>
      </c>
      <c r="J12" s="35">
        <v>1.4999999999999999E-2</v>
      </c>
      <c r="K12" s="35">
        <v>2.5000000000000001E-2</v>
      </c>
      <c r="L12" s="35">
        <v>3.4000000000000002E-2</v>
      </c>
      <c r="M12" s="35">
        <v>4.3999999999999997E-2</v>
      </c>
      <c r="N12" s="35">
        <v>5.2999999999999999E-2</v>
      </c>
      <c r="O12" s="35">
        <v>6.3E-2</v>
      </c>
      <c r="P12" s="35">
        <v>7.1999999999999995E-2</v>
      </c>
      <c r="Q12" s="35">
        <v>8.2000000000000003E-2</v>
      </c>
      <c r="R12" s="35">
        <v>9.0999999999999998E-2</v>
      </c>
      <c r="S12" s="36">
        <v>0.10100000000000001</v>
      </c>
      <c r="T12"/>
      <c r="U12"/>
      <c r="V12" s="57"/>
    </row>
    <row r="13" spans="2:22" ht="12" customHeight="1" thickBot="1" x14ac:dyDescent="0.35">
      <c r="H13" s="37"/>
      <c r="T13"/>
      <c r="U13"/>
    </row>
    <row r="14" spans="2:22" ht="15.6" customHeight="1" x14ac:dyDescent="0.35">
      <c r="B14" s="63" t="s">
        <v>13</v>
      </c>
      <c r="C14" s="19" t="s">
        <v>8</v>
      </c>
      <c r="D14" s="11">
        <v>0</v>
      </c>
      <c r="E14" s="11">
        <v>20</v>
      </c>
      <c r="F14" s="11">
        <v>25</v>
      </c>
      <c r="G14" s="11">
        <v>30</v>
      </c>
      <c r="H14" s="11">
        <v>35</v>
      </c>
      <c r="I14" s="11">
        <v>40</v>
      </c>
      <c r="J14" s="11">
        <v>45</v>
      </c>
      <c r="K14" s="11">
        <v>50</v>
      </c>
      <c r="L14" s="11">
        <v>55</v>
      </c>
      <c r="M14" s="11">
        <v>60</v>
      </c>
      <c r="N14" s="11">
        <v>65</v>
      </c>
      <c r="O14" s="11">
        <v>70</v>
      </c>
      <c r="P14" s="11">
        <v>75</v>
      </c>
      <c r="Q14" s="11">
        <v>80</v>
      </c>
      <c r="R14" s="11">
        <v>85</v>
      </c>
      <c r="S14" s="12" t="s">
        <v>21</v>
      </c>
    </row>
    <row r="15" spans="2:22" ht="13.8" customHeight="1" thickBot="1" x14ac:dyDescent="0.4">
      <c r="B15" s="64"/>
      <c r="C15" s="22" t="s">
        <v>14</v>
      </c>
      <c r="D15" s="20">
        <v>0.24139656513796681</v>
      </c>
      <c r="E15" s="20">
        <v>6.1993398977972604E-2</v>
      </c>
      <c r="F15" s="20">
        <v>6.5458421444067813E-2</v>
      </c>
      <c r="G15" s="20">
        <v>6.8669822087718879E-2</v>
      </c>
      <c r="H15" s="20">
        <v>6.6222714233325222E-2</v>
      </c>
      <c r="I15" s="20">
        <v>6.3045586808923373E-2</v>
      </c>
      <c r="J15" s="20">
        <v>6.4018946235600963E-2</v>
      </c>
      <c r="K15" s="20">
        <v>6.9488952027775011E-2</v>
      </c>
      <c r="L15" s="20">
        <v>6.7802709640713846E-2</v>
      </c>
      <c r="M15" s="20">
        <v>5.8250763435958773E-2</v>
      </c>
      <c r="N15" s="20">
        <v>4.8949011731722947E-2</v>
      </c>
      <c r="O15" s="20">
        <v>4.8650834724254813E-2</v>
      </c>
      <c r="P15" s="20">
        <v>3.4578250900528837E-2</v>
      </c>
      <c r="Q15" s="20">
        <v>2.2901365102322695E-2</v>
      </c>
      <c r="R15" s="20">
        <v>1.2773628814180888E-2</v>
      </c>
      <c r="S15" s="21">
        <v>5.7990286969664771E-3</v>
      </c>
    </row>
    <row r="16" spans="2:22" ht="18.600000000000001" thickBot="1" x14ac:dyDescent="0.4">
      <c r="B16" s="17" t="s">
        <v>7</v>
      </c>
      <c r="C16" s="18" t="s">
        <v>11</v>
      </c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0"/>
    </row>
    <row r="17" spans="2:20" x14ac:dyDescent="0.3">
      <c r="B17" s="13" t="s">
        <v>0</v>
      </c>
      <c r="C17" s="14">
        <f>C5</f>
        <v>0.30199999999999999</v>
      </c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3"/>
    </row>
    <row r="18" spans="2:20" x14ac:dyDescent="0.3">
      <c r="B18" s="13" t="s">
        <v>1</v>
      </c>
      <c r="C18" s="14">
        <f>C6</f>
        <v>0.12</v>
      </c>
      <c r="D18" s="41"/>
      <c r="E18" s="44"/>
      <c r="F18" s="42"/>
      <c r="G18" s="42"/>
      <c r="H18" s="42"/>
      <c r="I18" s="44"/>
      <c r="J18" s="42"/>
      <c r="K18" s="42"/>
      <c r="L18" s="42"/>
      <c r="M18" s="44"/>
      <c r="N18" s="42"/>
      <c r="O18" s="42"/>
      <c r="P18" s="42"/>
      <c r="Q18" s="42"/>
      <c r="R18" s="42"/>
      <c r="S18" s="43"/>
    </row>
    <row r="19" spans="2:20" ht="14.4" customHeight="1" x14ac:dyDescent="0.3">
      <c r="B19" s="13" t="s">
        <v>2</v>
      </c>
      <c r="C19" s="14">
        <f>C7</f>
        <v>0.18099999999999999</v>
      </c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</row>
    <row r="20" spans="2:20" ht="15" customHeight="1" x14ac:dyDescent="0.3">
      <c r="B20" s="13" t="s">
        <v>52</v>
      </c>
      <c r="C20" s="14">
        <f>C8</f>
        <v>0.14599999999999999</v>
      </c>
      <c r="D20" s="41"/>
      <c r="E20" s="42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</row>
    <row r="21" spans="2:20" x14ac:dyDescent="0.3">
      <c r="B21" s="13" t="s">
        <v>3</v>
      </c>
      <c r="C21" s="14">
        <f>C9</f>
        <v>9.6000000000000002E-2</v>
      </c>
      <c r="D21" s="47">
        <v>1.0741343462782224E-2</v>
      </c>
      <c r="E21" s="44">
        <v>1.4687979785725343E-2</v>
      </c>
      <c r="F21" s="44">
        <v>2.5523031806525296E-2</v>
      </c>
      <c r="G21" s="44">
        <v>2.4085609461217624E-2</v>
      </c>
      <c r="H21" s="44">
        <v>4.0519747823576903E-2</v>
      </c>
      <c r="I21" s="44">
        <v>5.2337903020009284E-2</v>
      </c>
      <c r="J21" s="44">
        <v>8.1848568643610453E-2</v>
      </c>
      <c r="K21" s="44">
        <v>0.10701266320558571</v>
      </c>
      <c r="L21" s="44">
        <v>0.14083141244734124</v>
      </c>
      <c r="M21" s="44">
        <v>0.13855563318119637</v>
      </c>
      <c r="N21" s="42">
        <v>0.122</v>
      </c>
      <c r="O21" s="42">
        <v>0.122</v>
      </c>
      <c r="P21" s="42">
        <v>9.1999999999999998E-2</v>
      </c>
      <c r="Q21" s="42">
        <v>0.03</v>
      </c>
      <c r="R21" s="42">
        <v>0</v>
      </c>
      <c r="S21" s="43">
        <v>0</v>
      </c>
    </row>
    <row r="22" spans="2:20" x14ac:dyDescent="0.3">
      <c r="B22" s="13" t="s">
        <v>4</v>
      </c>
      <c r="C22" s="15">
        <f t="shared" ref="C22:C24" si="3">C10</f>
        <v>5.5E-2</v>
      </c>
      <c r="D22" s="47">
        <v>5.0874572577311837E-2</v>
      </c>
      <c r="E22" s="44">
        <v>0.12236688836283019</v>
      </c>
      <c r="F22" s="44">
        <v>0.13496364558674331</v>
      </c>
      <c r="G22" s="44">
        <v>0.11423458460151054</v>
      </c>
      <c r="H22" s="44">
        <v>0.10823986397625221</v>
      </c>
      <c r="I22" s="44">
        <v>8.66662909104573E-2</v>
      </c>
      <c r="J22" s="44">
        <v>9.50451846841769E-2</v>
      </c>
      <c r="K22" s="44">
        <v>9.397052192537482E-2</v>
      </c>
      <c r="L22" s="44">
        <v>7.7921504527862326E-2</v>
      </c>
      <c r="M22" s="44">
        <v>5.1785311689775675E-2</v>
      </c>
      <c r="N22" s="45"/>
      <c r="O22" s="45"/>
      <c r="P22" s="45"/>
      <c r="Q22" s="45"/>
      <c r="R22" s="45"/>
      <c r="S22" s="46"/>
    </row>
    <row r="23" spans="2:20" x14ac:dyDescent="0.3">
      <c r="B23" s="13" t="s">
        <v>53</v>
      </c>
      <c r="C23" s="14">
        <f t="shared" si="3"/>
        <v>1.4E-2</v>
      </c>
      <c r="D23" s="48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6"/>
    </row>
    <row r="24" spans="2:20" ht="15" thickBot="1" x14ac:dyDescent="0.35">
      <c r="B24" s="16" t="s">
        <v>5</v>
      </c>
      <c r="C24" s="54">
        <f t="shared" si="3"/>
        <v>1.4999999999999999E-2</v>
      </c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1"/>
      <c r="T24" s="29"/>
    </row>
    <row r="25" spans="2:20" x14ac:dyDescent="0.3">
      <c r="T25" s="29"/>
    </row>
    <row r="26" spans="2:20" x14ac:dyDescent="0.3">
      <c r="T26" s="29"/>
    </row>
  </sheetData>
  <mergeCells count="2">
    <mergeCell ref="B2:B3"/>
    <mergeCell ref="B14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7B75-7186-459B-9806-6346131DC50B}">
  <dimension ref="A1:X24"/>
  <sheetViews>
    <sheetView tabSelected="1" zoomScaleNormal="100" workbookViewId="0">
      <selection activeCell="V6" sqref="V6"/>
    </sheetView>
  </sheetViews>
  <sheetFormatPr defaultRowHeight="14.4" x14ac:dyDescent="0.3"/>
  <cols>
    <col min="1" max="1" width="3" customWidth="1"/>
    <col min="2" max="2" width="12.88671875" bestFit="1" customWidth="1"/>
    <col min="3" max="3" width="5.88671875" customWidth="1"/>
    <col min="4" max="19" width="7.109375" customWidth="1"/>
  </cols>
  <sheetData>
    <row r="1" spans="1:24" s="9" customFormat="1" ht="14.4" customHeight="1" thickBot="1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/>
      <c r="U1"/>
      <c r="V1"/>
      <c r="W1"/>
      <c r="X1"/>
    </row>
    <row r="2" spans="1:24" ht="14.4" customHeight="1" x14ac:dyDescent="0.35">
      <c r="A2" s="10"/>
      <c r="B2" s="61" t="s">
        <v>12</v>
      </c>
      <c r="C2" s="19" t="s">
        <v>8</v>
      </c>
      <c r="D2" s="11">
        <v>0</v>
      </c>
      <c r="E2" s="11">
        <v>20</v>
      </c>
      <c r="F2" s="11">
        <v>25</v>
      </c>
      <c r="G2" s="11">
        <v>30</v>
      </c>
      <c r="H2" s="11">
        <v>35</v>
      </c>
      <c r="I2" s="11">
        <v>40</v>
      </c>
      <c r="J2" s="11">
        <v>45</v>
      </c>
      <c r="K2" s="11">
        <v>50</v>
      </c>
      <c r="L2" s="11">
        <v>55</v>
      </c>
      <c r="M2" s="11">
        <v>60</v>
      </c>
      <c r="N2" s="11">
        <v>65</v>
      </c>
      <c r="O2" s="11">
        <v>70</v>
      </c>
      <c r="P2" s="11">
        <v>75</v>
      </c>
      <c r="Q2" s="11">
        <v>80</v>
      </c>
      <c r="R2" s="11">
        <v>85</v>
      </c>
      <c r="S2" s="12" t="s">
        <v>21</v>
      </c>
    </row>
    <row r="3" spans="1:24" ht="14.4" customHeight="1" thickBot="1" x14ac:dyDescent="0.4">
      <c r="A3" s="10"/>
      <c r="B3" s="62" t="s">
        <v>12</v>
      </c>
      <c r="C3" s="22" t="s">
        <v>14</v>
      </c>
      <c r="D3" s="20">
        <v>0.24139656513796681</v>
      </c>
      <c r="E3" s="20">
        <v>6.1993398977972604E-2</v>
      </c>
      <c r="F3" s="20">
        <v>6.5458421444067813E-2</v>
      </c>
      <c r="G3" s="20">
        <v>6.8669822087718879E-2</v>
      </c>
      <c r="H3" s="20">
        <v>6.6222714233325222E-2</v>
      </c>
      <c r="I3" s="20">
        <v>6.3045586808923373E-2</v>
      </c>
      <c r="J3" s="20">
        <v>6.4018946235600963E-2</v>
      </c>
      <c r="K3" s="20">
        <v>6.9488952027775011E-2</v>
      </c>
      <c r="L3" s="20">
        <v>6.7802709640713846E-2</v>
      </c>
      <c r="M3" s="20">
        <v>5.8250763435958773E-2</v>
      </c>
      <c r="N3" s="20">
        <v>4.8949011731722947E-2</v>
      </c>
      <c r="O3" s="20">
        <v>4.8650834724254813E-2</v>
      </c>
      <c r="P3" s="20">
        <v>3.4578250900528837E-2</v>
      </c>
      <c r="Q3" s="20">
        <v>2.2901365102322695E-2</v>
      </c>
      <c r="R3" s="20">
        <v>1.2773628814180888E-2</v>
      </c>
      <c r="S3" s="21">
        <v>5.7990286969664771E-3</v>
      </c>
    </row>
    <row r="4" spans="1:24" ht="18.600000000000001" thickBot="1" x14ac:dyDescent="0.4">
      <c r="A4" s="10"/>
      <c r="B4" s="17" t="s">
        <v>7</v>
      </c>
      <c r="C4" s="18" t="s">
        <v>11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1:24" x14ac:dyDescent="0.3">
      <c r="A5" s="10"/>
      <c r="B5" s="13" t="s">
        <v>0</v>
      </c>
      <c r="C5" s="14">
        <v>0.27700000000000002</v>
      </c>
      <c r="D5" s="26">
        <v>0</v>
      </c>
      <c r="E5" s="27">
        <v>0</v>
      </c>
      <c r="F5" s="27">
        <v>2.7E-2</v>
      </c>
      <c r="G5" s="27">
        <v>0.09</v>
      </c>
      <c r="H5" s="27">
        <v>0.154</v>
      </c>
      <c r="I5" s="27">
        <v>0.217</v>
      </c>
      <c r="J5" s="27">
        <v>0.28000000000000003</v>
      </c>
      <c r="K5" s="27">
        <v>0.34399999999999997</v>
      </c>
      <c r="L5" s="27">
        <v>0.40699999999999997</v>
      </c>
      <c r="M5" s="27">
        <v>0.47</v>
      </c>
      <c r="N5" s="27">
        <v>0.53400000000000003</v>
      </c>
      <c r="O5" s="27">
        <v>0.59699999999999998</v>
      </c>
      <c r="P5" s="27">
        <v>0.66</v>
      </c>
      <c r="Q5" s="27">
        <v>0.72399999999999998</v>
      </c>
      <c r="R5" s="27">
        <v>0.78700000000000003</v>
      </c>
      <c r="S5" s="28">
        <v>0.85</v>
      </c>
    </row>
    <row r="6" spans="1:24" x14ac:dyDescent="0.3">
      <c r="A6" s="10"/>
      <c r="B6" s="13" t="s">
        <v>1</v>
      </c>
      <c r="C6" s="14">
        <v>0.13</v>
      </c>
      <c r="D6" s="26">
        <v>0</v>
      </c>
      <c r="E6" s="30">
        <v>6.8000000000000005E-2</v>
      </c>
      <c r="F6" s="27">
        <v>6.8000000000000005E-2</v>
      </c>
      <c r="G6" s="27">
        <v>6.8000000000000005E-2</v>
      </c>
      <c r="H6" s="27">
        <v>6.8000000000000005E-2</v>
      </c>
      <c r="I6" s="30">
        <v>0.16700000000000001</v>
      </c>
      <c r="J6" s="27">
        <v>0.16700000000000001</v>
      </c>
      <c r="K6" s="27">
        <v>0.16700000000000001</v>
      </c>
      <c r="L6" s="27">
        <v>0.16700000000000001</v>
      </c>
      <c r="M6" s="30">
        <v>0.17699999999999999</v>
      </c>
      <c r="N6" s="27">
        <v>0.17699999999999999</v>
      </c>
      <c r="O6" s="27">
        <v>0.17699999999999999</v>
      </c>
      <c r="P6" s="27">
        <v>0.17699999999999999</v>
      </c>
      <c r="Q6" s="27">
        <v>0.17699999999999999</v>
      </c>
      <c r="R6" s="27">
        <v>0.17699999999999999</v>
      </c>
      <c r="S6" s="28">
        <v>0.17699999999999999</v>
      </c>
    </row>
    <row r="7" spans="1:24" x14ac:dyDescent="0.3">
      <c r="A7" s="10"/>
      <c r="B7" s="13" t="s">
        <v>2</v>
      </c>
      <c r="C7" s="14">
        <v>0.23499999999999999</v>
      </c>
      <c r="D7" s="26">
        <v>0</v>
      </c>
      <c r="E7" s="27">
        <v>2.4E-2</v>
      </c>
      <c r="F7" s="27">
        <v>6.8000000000000005E-2</v>
      </c>
      <c r="G7" s="27">
        <v>0.112</v>
      </c>
      <c r="H7" s="27">
        <v>0.156</v>
      </c>
      <c r="I7" s="27">
        <v>0.19900000000000001</v>
      </c>
      <c r="J7" s="27">
        <v>0.24299999999999999</v>
      </c>
      <c r="K7" s="27">
        <v>0.28699999999999998</v>
      </c>
      <c r="L7" s="27">
        <v>0.33100000000000002</v>
      </c>
      <c r="M7" s="27">
        <v>0.374</v>
      </c>
      <c r="N7" s="27">
        <v>0.41799999999999998</v>
      </c>
      <c r="O7" s="27">
        <v>0.46200000000000002</v>
      </c>
      <c r="P7" s="27">
        <v>0.50600000000000001</v>
      </c>
      <c r="Q7" s="27">
        <v>0.55000000000000004</v>
      </c>
      <c r="R7" s="27">
        <v>0.59299999999999997</v>
      </c>
      <c r="S7" s="28">
        <v>0.63700000000000001</v>
      </c>
    </row>
    <row r="8" spans="1:24" x14ac:dyDescent="0.3">
      <c r="A8" s="10"/>
      <c r="B8" s="13" t="s">
        <v>52</v>
      </c>
      <c r="C8" s="14">
        <v>0.125</v>
      </c>
      <c r="D8" s="26">
        <v>0</v>
      </c>
      <c r="E8" s="27">
        <v>0</v>
      </c>
      <c r="F8" s="31">
        <v>2.1999999999999999E-2</v>
      </c>
      <c r="G8" s="31">
        <v>4.4999999999999998E-2</v>
      </c>
      <c r="H8" s="31">
        <v>6.9000000000000006E-2</v>
      </c>
      <c r="I8" s="31">
        <v>9.1999999999999998E-2</v>
      </c>
      <c r="J8" s="31">
        <v>0.115</v>
      </c>
      <c r="K8" s="31">
        <v>0.13900000000000001</v>
      </c>
      <c r="L8" s="31">
        <v>0.16200000000000001</v>
      </c>
      <c r="M8" s="31">
        <v>0.185</v>
      </c>
      <c r="N8" s="31">
        <v>0.20799999999999999</v>
      </c>
      <c r="O8" s="31">
        <v>0.23200000000000001</v>
      </c>
      <c r="P8" s="31">
        <v>0.255</v>
      </c>
      <c r="Q8" s="31">
        <v>0.27800000000000002</v>
      </c>
      <c r="R8" s="31">
        <v>0.30199999999999999</v>
      </c>
      <c r="S8" s="32">
        <v>0.32500000000000001</v>
      </c>
    </row>
    <row r="9" spans="1:24" x14ac:dyDescent="0.3">
      <c r="A9" s="10"/>
      <c r="B9" s="13" t="s">
        <v>3</v>
      </c>
      <c r="C9" s="14">
        <v>7.5999999999999998E-2</v>
      </c>
      <c r="D9" s="33">
        <f t="shared" ref="D9:S9" si="0">(D21*$C9)/D$3</f>
        <v>3.3817469718547162E-3</v>
      </c>
      <c r="E9" s="30">
        <f t="shared" si="0"/>
        <v>1.8006537504287563E-2</v>
      </c>
      <c r="F9" s="30">
        <f t="shared" si="0"/>
        <v>2.9633321038048235E-2</v>
      </c>
      <c r="G9" s="30">
        <f t="shared" si="0"/>
        <v>2.6656634070119613E-2</v>
      </c>
      <c r="H9" s="30">
        <f t="shared" si="0"/>
        <v>4.6502183884244194E-2</v>
      </c>
      <c r="I9" s="30">
        <f t="shared" si="0"/>
        <v>6.3092134292859189E-2</v>
      </c>
      <c r="J9" s="30">
        <f t="shared" si="0"/>
        <v>9.7166410612600437E-2</v>
      </c>
      <c r="K9" s="30">
        <f t="shared" si="0"/>
        <v>0.11703964682578227</v>
      </c>
      <c r="L9" s="30">
        <f t="shared" si="0"/>
        <v>0.15785781132810264</v>
      </c>
      <c r="M9" s="30">
        <f t="shared" si="0"/>
        <v>0.18077407918177618</v>
      </c>
      <c r="N9" s="27">
        <f t="shared" si="0"/>
        <v>0.18942159753535917</v>
      </c>
      <c r="O9" s="27">
        <f t="shared" si="0"/>
        <v>0.19058254709404718</v>
      </c>
      <c r="P9" s="27">
        <f t="shared" si="0"/>
        <v>0.20220803013182673</v>
      </c>
      <c r="Q9" s="27">
        <f t="shared" si="0"/>
        <v>9.9557384016761452E-2</v>
      </c>
      <c r="R9" s="27">
        <f t="shared" si="0"/>
        <v>0</v>
      </c>
      <c r="S9" s="28">
        <f t="shared" si="0"/>
        <v>0</v>
      </c>
    </row>
    <row r="10" spans="1:24" x14ac:dyDescent="0.3">
      <c r="A10" s="10"/>
      <c r="B10" s="13" t="s">
        <v>4</v>
      </c>
      <c r="C10" s="15">
        <v>7.4999999999999997E-2</v>
      </c>
      <c r="D10" s="33">
        <f t="shared" ref="D10:M10" si="1">(D22*$C10)/D$3</f>
        <v>1.5806326577669567E-2</v>
      </c>
      <c r="E10" s="30">
        <f t="shared" si="1"/>
        <v>0.14804022329011518</v>
      </c>
      <c r="F10" s="30">
        <f t="shared" si="1"/>
        <v>0.15463668685709012</v>
      </c>
      <c r="G10" s="30">
        <f t="shared" si="1"/>
        <v>0.12476505085696946</v>
      </c>
      <c r="H10" s="30">
        <f t="shared" si="1"/>
        <v>0.12258618349010079</v>
      </c>
      <c r="I10" s="30">
        <f t="shared" si="1"/>
        <v>0.10309955299463247</v>
      </c>
      <c r="J10" s="30">
        <f t="shared" si="1"/>
        <v>0.1113481128708296</v>
      </c>
      <c r="K10" s="30">
        <f t="shared" si="1"/>
        <v>0.10142316064265988</v>
      </c>
      <c r="L10" s="30">
        <f t="shared" si="1"/>
        <v>8.6192909849143101E-2</v>
      </c>
      <c r="M10" s="30">
        <f t="shared" si="1"/>
        <v>6.6675493120414736E-2</v>
      </c>
      <c r="N10" s="31">
        <f t="shared" ref="N10:S10" si="2">$C$10</f>
        <v>7.4999999999999997E-2</v>
      </c>
      <c r="O10" s="31">
        <f t="shared" si="2"/>
        <v>7.4999999999999997E-2</v>
      </c>
      <c r="P10" s="31">
        <f t="shared" si="2"/>
        <v>7.4999999999999997E-2</v>
      </c>
      <c r="Q10" s="31">
        <f t="shared" si="2"/>
        <v>7.4999999999999997E-2</v>
      </c>
      <c r="R10" s="31">
        <f t="shared" si="2"/>
        <v>7.4999999999999997E-2</v>
      </c>
      <c r="S10" s="32">
        <f t="shared" si="2"/>
        <v>7.4999999999999997E-2</v>
      </c>
    </row>
    <row r="11" spans="1:24" x14ac:dyDescent="0.3">
      <c r="A11" s="10"/>
      <c r="B11" s="13" t="s">
        <v>53</v>
      </c>
      <c r="C11" s="14">
        <v>1.4E-2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31">
        <v>1E-3</v>
      </c>
      <c r="M11" s="27">
        <v>8.9999999999999993E-3</v>
      </c>
      <c r="N11" s="31">
        <v>1.7999999999999999E-2</v>
      </c>
      <c r="O11" s="31">
        <v>0.03</v>
      </c>
      <c r="P11" s="31">
        <v>6.6000000000000003E-2</v>
      </c>
      <c r="Q11" s="31">
        <v>0.11700000000000001</v>
      </c>
      <c r="R11" s="31">
        <v>0.20200000000000001</v>
      </c>
      <c r="S11" s="32">
        <v>0.33</v>
      </c>
    </row>
    <row r="12" spans="1:24" ht="13.8" customHeight="1" thickBot="1" x14ac:dyDescent="0.35">
      <c r="A12" s="10"/>
      <c r="B12" s="16" t="s">
        <v>5</v>
      </c>
      <c r="C12" s="54">
        <v>1.4999999999999999E-2</v>
      </c>
      <c r="D12" s="34">
        <v>0</v>
      </c>
      <c r="E12" s="35">
        <v>0</v>
      </c>
      <c r="F12" s="35">
        <v>0</v>
      </c>
      <c r="G12" s="35">
        <v>0</v>
      </c>
      <c r="H12" s="35">
        <v>0</v>
      </c>
      <c r="I12" s="35">
        <v>5.0000000000000001E-3</v>
      </c>
      <c r="J12" s="35">
        <v>1.4E-2</v>
      </c>
      <c r="K12" s="35">
        <v>2.3E-2</v>
      </c>
      <c r="L12" s="35">
        <v>3.1E-2</v>
      </c>
      <c r="M12" s="35">
        <v>0.04</v>
      </c>
      <c r="N12" s="35">
        <v>4.8000000000000001E-2</v>
      </c>
      <c r="O12" s="35">
        <v>5.7000000000000002E-2</v>
      </c>
      <c r="P12" s="35">
        <v>6.6000000000000003E-2</v>
      </c>
      <c r="Q12" s="35">
        <v>7.3999999999999996E-2</v>
      </c>
      <c r="R12" s="35">
        <v>8.3000000000000004E-2</v>
      </c>
      <c r="S12" s="36">
        <v>9.1999999999999998E-2</v>
      </c>
    </row>
    <row r="13" spans="1:24" ht="12" customHeight="1" thickBot="1" x14ac:dyDescent="0.35">
      <c r="A13" s="10"/>
      <c r="B13" s="10"/>
      <c r="C13" s="10"/>
      <c r="D13" s="10"/>
      <c r="E13" s="10"/>
      <c r="F13" s="10"/>
      <c r="G13" s="10"/>
      <c r="H13" s="3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4" ht="15.6" customHeight="1" x14ac:dyDescent="0.35">
      <c r="A14" s="10"/>
      <c r="B14" s="63" t="s">
        <v>13</v>
      </c>
      <c r="C14" s="19" t="s">
        <v>8</v>
      </c>
      <c r="D14" s="11">
        <v>0</v>
      </c>
      <c r="E14" s="11">
        <v>20</v>
      </c>
      <c r="F14" s="11">
        <v>25</v>
      </c>
      <c r="G14" s="11">
        <v>30</v>
      </c>
      <c r="H14" s="11">
        <v>35</v>
      </c>
      <c r="I14" s="11">
        <v>40</v>
      </c>
      <c r="J14" s="11">
        <v>45</v>
      </c>
      <c r="K14" s="11">
        <v>50</v>
      </c>
      <c r="L14" s="11">
        <v>55</v>
      </c>
      <c r="M14" s="11">
        <v>60</v>
      </c>
      <c r="N14" s="11">
        <v>65</v>
      </c>
      <c r="O14" s="11">
        <v>70</v>
      </c>
      <c r="P14" s="11">
        <v>75</v>
      </c>
      <c r="Q14" s="11">
        <v>80</v>
      </c>
      <c r="R14" s="11">
        <v>85</v>
      </c>
      <c r="S14" s="12" t="s">
        <v>21</v>
      </c>
    </row>
    <row r="15" spans="1:24" ht="13.8" customHeight="1" thickBot="1" x14ac:dyDescent="0.4">
      <c r="A15" s="10"/>
      <c r="B15" s="64" t="s">
        <v>13</v>
      </c>
      <c r="C15" s="22" t="s">
        <v>14</v>
      </c>
      <c r="D15" s="20">
        <v>0.24139656513796681</v>
      </c>
      <c r="E15" s="20">
        <v>6.1993398977972604E-2</v>
      </c>
      <c r="F15" s="20">
        <v>6.5458421444067813E-2</v>
      </c>
      <c r="G15" s="20">
        <v>6.8669822087718879E-2</v>
      </c>
      <c r="H15" s="20">
        <v>6.6222714233325222E-2</v>
      </c>
      <c r="I15" s="20">
        <v>6.3045586808923373E-2</v>
      </c>
      <c r="J15" s="20">
        <v>6.4018946235600963E-2</v>
      </c>
      <c r="K15" s="20">
        <v>6.9488952027775011E-2</v>
      </c>
      <c r="L15" s="20">
        <v>6.7802709640713846E-2</v>
      </c>
      <c r="M15" s="20">
        <v>5.8250763435958773E-2</v>
      </c>
      <c r="N15" s="20">
        <v>4.8949011731722947E-2</v>
      </c>
      <c r="O15" s="20">
        <v>4.8650834724254813E-2</v>
      </c>
      <c r="P15" s="20">
        <v>3.4578250900528837E-2</v>
      </c>
      <c r="Q15" s="20">
        <v>2.2901365102322695E-2</v>
      </c>
      <c r="R15" s="20">
        <v>1.2773628814180888E-2</v>
      </c>
      <c r="S15" s="21">
        <v>5.7990286969664771E-3</v>
      </c>
    </row>
    <row r="16" spans="1:24" ht="18.600000000000001" thickBot="1" x14ac:dyDescent="0.4">
      <c r="A16" s="10"/>
      <c r="B16" s="17" t="s">
        <v>7</v>
      </c>
      <c r="C16" s="18" t="s">
        <v>11</v>
      </c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0"/>
    </row>
    <row r="17" spans="1:19" x14ac:dyDescent="0.3">
      <c r="A17" s="10"/>
      <c r="B17" s="13" t="s">
        <v>0</v>
      </c>
      <c r="C17" s="14">
        <f>C5</f>
        <v>0.27700000000000002</v>
      </c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3"/>
    </row>
    <row r="18" spans="1:19" x14ac:dyDescent="0.3">
      <c r="A18" s="10"/>
      <c r="B18" s="13" t="s">
        <v>1</v>
      </c>
      <c r="C18" s="14">
        <f>C6</f>
        <v>0.13</v>
      </c>
      <c r="D18" s="41"/>
      <c r="E18" s="44"/>
      <c r="F18" s="42"/>
      <c r="G18" s="42"/>
      <c r="H18" s="42"/>
      <c r="I18" s="44"/>
      <c r="J18" s="42"/>
      <c r="K18" s="42"/>
      <c r="L18" s="42"/>
      <c r="M18" s="44"/>
      <c r="N18" s="42"/>
      <c r="O18" s="42"/>
      <c r="P18" s="42"/>
      <c r="Q18" s="42"/>
      <c r="R18" s="42"/>
      <c r="S18" s="43"/>
    </row>
    <row r="19" spans="1:19" x14ac:dyDescent="0.3">
      <c r="A19" s="10"/>
      <c r="B19" s="13" t="s">
        <v>2</v>
      </c>
      <c r="C19" s="14">
        <f>C7</f>
        <v>0.23499999999999999</v>
      </c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</row>
    <row r="20" spans="1:19" x14ac:dyDescent="0.3">
      <c r="A20" s="10"/>
      <c r="B20" s="13" t="s">
        <v>52</v>
      </c>
      <c r="C20" s="14">
        <f>C8</f>
        <v>0.125</v>
      </c>
      <c r="D20" s="41"/>
      <c r="E20" s="42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</row>
    <row r="21" spans="1:19" x14ac:dyDescent="0.3">
      <c r="A21" s="10"/>
      <c r="B21" s="13" t="s">
        <v>3</v>
      </c>
      <c r="C21" s="14">
        <f>C9</f>
        <v>7.5999999999999998E-2</v>
      </c>
      <c r="D21" s="47">
        <v>1.0741343462782224E-2</v>
      </c>
      <c r="E21" s="44">
        <v>1.4687979785725343E-2</v>
      </c>
      <c r="F21" s="44">
        <v>2.5523031806525296E-2</v>
      </c>
      <c r="G21" s="44">
        <v>2.4085609461217624E-2</v>
      </c>
      <c r="H21" s="44">
        <v>4.0519747823576903E-2</v>
      </c>
      <c r="I21" s="44">
        <v>5.2337903020009284E-2</v>
      </c>
      <c r="J21" s="44">
        <v>8.1848568643610453E-2</v>
      </c>
      <c r="K21" s="44">
        <v>0.10701266320558571</v>
      </c>
      <c r="L21" s="44">
        <v>0.14083141244734124</v>
      </c>
      <c r="M21" s="44">
        <v>0.13855563318119637</v>
      </c>
      <c r="N21" s="42">
        <v>0.122</v>
      </c>
      <c r="O21" s="42">
        <v>0.122</v>
      </c>
      <c r="P21" s="42">
        <v>9.1999999999999998E-2</v>
      </c>
      <c r="Q21" s="42">
        <v>0.03</v>
      </c>
      <c r="R21" s="42">
        <v>0</v>
      </c>
      <c r="S21" s="43">
        <v>0</v>
      </c>
    </row>
    <row r="22" spans="1:19" x14ac:dyDescent="0.3">
      <c r="A22" s="10"/>
      <c r="B22" s="13" t="s">
        <v>4</v>
      </c>
      <c r="C22" s="15">
        <f t="shared" ref="C22:C24" si="3">C10</f>
        <v>7.4999999999999997E-2</v>
      </c>
      <c r="D22" s="47">
        <v>5.0874572577311837E-2</v>
      </c>
      <c r="E22" s="44">
        <v>0.12236688836283019</v>
      </c>
      <c r="F22" s="44">
        <v>0.13496364558674331</v>
      </c>
      <c r="G22" s="44">
        <v>0.11423458460151054</v>
      </c>
      <c r="H22" s="44">
        <v>0.10823986397625221</v>
      </c>
      <c r="I22" s="44">
        <v>8.66662909104573E-2</v>
      </c>
      <c r="J22" s="44">
        <v>9.50451846841769E-2</v>
      </c>
      <c r="K22" s="44">
        <v>9.397052192537482E-2</v>
      </c>
      <c r="L22" s="44">
        <v>7.7921504527862326E-2</v>
      </c>
      <c r="M22" s="44">
        <v>5.1785311689775675E-2</v>
      </c>
      <c r="N22" s="45"/>
      <c r="O22" s="45"/>
      <c r="P22" s="45"/>
      <c r="Q22" s="45"/>
      <c r="R22" s="45"/>
      <c r="S22" s="46"/>
    </row>
    <row r="23" spans="1:19" x14ac:dyDescent="0.3">
      <c r="A23" s="10"/>
      <c r="B23" s="13" t="s">
        <v>53</v>
      </c>
      <c r="C23" s="14">
        <f t="shared" si="3"/>
        <v>1.4E-2</v>
      </c>
      <c r="D23" s="48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6"/>
    </row>
    <row r="24" spans="1:19" ht="15" thickBot="1" x14ac:dyDescent="0.35">
      <c r="A24" s="10"/>
      <c r="B24" s="16" t="s">
        <v>5</v>
      </c>
      <c r="C24" s="54">
        <f t="shared" si="3"/>
        <v>1.4999999999999999E-2</v>
      </c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1"/>
    </row>
  </sheetData>
  <mergeCells count="2">
    <mergeCell ref="B2:B3"/>
    <mergeCell ref="B14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64A5-3023-4668-9DFE-A44F9E712D98}">
  <dimension ref="A1:K39"/>
  <sheetViews>
    <sheetView topLeftCell="A13" workbookViewId="0">
      <selection activeCell="G33" sqref="G33"/>
    </sheetView>
  </sheetViews>
  <sheetFormatPr defaultRowHeight="14.4" x14ac:dyDescent="0.3"/>
  <cols>
    <col min="1" max="1" width="10.44140625" customWidth="1"/>
    <col min="2" max="2" width="14.5546875" customWidth="1"/>
    <col min="3" max="3" width="12.88671875" bestFit="1" customWidth="1"/>
    <col min="4" max="4" width="13.5546875" bestFit="1" customWidth="1"/>
    <col min="5" max="5" width="45.88671875" customWidth="1"/>
    <col min="6" max="6" width="12.109375" customWidth="1"/>
    <col min="7" max="7" width="24" customWidth="1"/>
    <col min="8" max="8" width="37.44140625" customWidth="1"/>
  </cols>
  <sheetData>
    <row r="1" spans="1:11" ht="23.4" x14ac:dyDescent="0.45">
      <c r="A1" s="5" t="s">
        <v>22</v>
      </c>
      <c r="B1" s="3" t="s">
        <v>6</v>
      </c>
      <c r="C1" s="3" t="s">
        <v>17</v>
      </c>
      <c r="D1" s="3" t="s">
        <v>19</v>
      </c>
      <c r="E1" s="3" t="s">
        <v>26</v>
      </c>
      <c r="F1" s="3" t="s">
        <v>16</v>
      </c>
      <c r="G1" s="7"/>
      <c r="H1" s="7"/>
      <c r="I1" s="7"/>
      <c r="J1" s="7"/>
      <c r="K1" s="7"/>
    </row>
    <row r="2" spans="1:11" x14ac:dyDescent="0.3">
      <c r="A2">
        <v>101</v>
      </c>
      <c r="C2" t="s">
        <v>29</v>
      </c>
      <c r="D2" t="s">
        <v>8</v>
      </c>
      <c r="E2" t="s">
        <v>31</v>
      </c>
      <c r="F2" s="2" t="s">
        <v>20</v>
      </c>
      <c r="G2" s="2"/>
    </row>
    <row r="3" spans="1:11" x14ac:dyDescent="0.3">
      <c r="A3">
        <v>102</v>
      </c>
      <c r="B3" t="s">
        <v>0</v>
      </c>
      <c r="C3" t="s">
        <v>29</v>
      </c>
      <c r="D3" t="s">
        <v>7</v>
      </c>
      <c r="E3" t="s">
        <v>30</v>
      </c>
      <c r="F3" s="2" t="s">
        <v>18</v>
      </c>
      <c r="G3" s="2"/>
    </row>
    <row r="4" spans="1:11" x14ac:dyDescent="0.3">
      <c r="A4">
        <v>103</v>
      </c>
      <c r="B4" t="s">
        <v>0</v>
      </c>
      <c r="C4" t="s">
        <v>29</v>
      </c>
      <c r="D4" t="s">
        <v>9</v>
      </c>
      <c r="E4" t="s">
        <v>42</v>
      </c>
      <c r="F4" s="2" t="s">
        <v>18</v>
      </c>
      <c r="G4" s="2"/>
    </row>
    <row r="5" spans="1:11" x14ac:dyDescent="0.3">
      <c r="A5">
        <v>104</v>
      </c>
      <c r="B5" t="s">
        <v>3</v>
      </c>
      <c r="C5" t="s">
        <v>29</v>
      </c>
      <c r="D5" t="s">
        <v>7</v>
      </c>
      <c r="E5" t="s">
        <v>32</v>
      </c>
      <c r="F5" s="2" t="s">
        <v>15</v>
      </c>
      <c r="G5" s="2"/>
    </row>
    <row r="6" spans="1:11" x14ac:dyDescent="0.3">
      <c r="A6">
        <v>105</v>
      </c>
      <c r="B6" t="s">
        <v>3</v>
      </c>
      <c r="C6" t="s">
        <v>29</v>
      </c>
      <c r="D6" t="s">
        <v>10</v>
      </c>
      <c r="E6" t="s">
        <v>43</v>
      </c>
      <c r="F6" s="2" t="s">
        <v>24</v>
      </c>
      <c r="G6" s="2"/>
    </row>
    <row r="7" spans="1:11" x14ac:dyDescent="0.3">
      <c r="A7">
        <v>106</v>
      </c>
      <c r="B7" t="s">
        <v>1</v>
      </c>
      <c r="C7" t="s">
        <v>29</v>
      </c>
      <c r="D7" t="s">
        <v>7</v>
      </c>
      <c r="E7" t="s">
        <v>30</v>
      </c>
      <c r="F7" s="2" t="s">
        <v>38</v>
      </c>
      <c r="G7" s="2"/>
    </row>
    <row r="8" spans="1:11" x14ac:dyDescent="0.3">
      <c r="A8">
        <v>107</v>
      </c>
      <c r="B8" t="s">
        <v>1</v>
      </c>
      <c r="C8" t="s">
        <v>29</v>
      </c>
      <c r="D8" t="s">
        <v>9</v>
      </c>
      <c r="E8" t="s">
        <v>44</v>
      </c>
      <c r="F8" s="2" t="s">
        <v>38</v>
      </c>
      <c r="G8" s="2"/>
    </row>
    <row r="9" spans="1:11" x14ac:dyDescent="0.3">
      <c r="A9">
        <v>108</v>
      </c>
      <c r="B9" t="s">
        <v>4</v>
      </c>
      <c r="C9" t="s">
        <v>29</v>
      </c>
      <c r="D9" t="s">
        <v>7</v>
      </c>
      <c r="E9" t="s">
        <v>32</v>
      </c>
      <c r="F9" s="2" t="s">
        <v>41</v>
      </c>
    </row>
    <row r="10" spans="1:11" x14ac:dyDescent="0.3">
      <c r="A10">
        <v>109</v>
      </c>
      <c r="B10" t="s">
        <v>4</v>
      </c>
      <c r="C10" t="s">
        <v>29</v>
      </c>
      <c r="D10" t="s">
        <v>10</v>
      </c>
      <c r="E10" t="s">
        <v>43</v>
      </c>
      <c r="F10" s="2" t="s">
        <v>24</v>
      </c>
    </row>
    <row r="11" spans="1:11" x14ac:dyDescent="0.3">
      <c r="A11">
        <v>110</v>
      </c>
      <c r="B11" t="s">
        <v>2</v>
      </c>
      <c r="C11" t="s">
        <v>29</v>
      </c>
      <c r="D11" t="s">
        <v>7</v>
      </c>
      <c r="E11" t="s">
        <v>30</v>
      </c>
      <c r="F11" s="2" t="s">
        <v>47</v>
      </c>
    </row>
    <row r="12" spans="1:11" x14ac:dyDescent="0.3">
      <c r="A12">
        <v>111</v>
      </c>
      <c r="B12" t="s">
        <v>2</v>
      </c>
      <c r="C12" t="s">
        <v>29</v>
      </c>
      <c r="D12" t="s">
        <v>9</v>
      </c>
      <c r="E12" t="s">
        <v>45</v>
      </c>
      <c r="F12" s="2" t="s">
        <v>47</v>
      </c>
    </row>
    <row r="13" spans="1:11" x14ac:dyDescent="0.3">
      <c r="A13">
        <v>112</v>
      </c>
      <c r="B13" t="s">
        <v>52</v>
      </c>
      <c r="C13" t="s">
        <v>29</v>
      </c>
      <c r="D13" t="s">
        <v>7</v>
      </c>
      <c r="E13" t="s">
        <v>54</v>
      </c>
      <c r="F13" s="2" t="s">
        <v>55</v>
      </c>
    </row>
    <row r="14" spans="1:11" x14ac:dyDescent="0.3">
      <c r="A14">
        <v>113</v>
      </c>
      <c r="B14" t="s">
        <v>52</v>
      </c>
      <c r="C14" t="s">
        <v>29</v>
      </c>
      <c r="D14" t="s">
        <v>9</v>
      </c>
      <c r="E14" t="s">
        <v>56</v>
      </c>
      <c r="F14" s="2" t="s">
        <v>55</v>
      </c>
    </row>
    <row r="15" spans="1:11" x14ac:dyDescent="0.3">
      <c r="A15">
        <v>114</v>
      </c>
      <c r="B15" t="s">
        <v>53</v>
      </c>
      <c r="C15" t="s">
        <v>29</v>
      </c>
      <c r="D15" t="s">
        <v>9</v>
      </c>
      <c r="E15" t="s">
        <v>58</v>
      </c>
      <c r="F15" s="2" t="s">
        <v>57</v>
      </c>
    </row>
    <row r="16" spans="1:11" x14ac:dyDescent="0.3">
      <c r="A16">
        <v>115</v>
      </c>
      <c r="B16" t="s">
        <v>53</v>
      </c>
      <c r="C16" t="s">
        <v>29</v>
      </c>
      <c r="D16" t="s">
        <v>9</v>
      </c>
      <c r="E16" t="s">
        <v>54</v>
      </c>
      <c r="F16" s="2" t="s">
        <v>59</v>
      </c>
    </row>
    <row r="17" spans="1:9" x14ac:dyDescent="0.3">
      <c r="A17">
        <v>116</v>
      </c>
      <c r="B17" t="s">
        <v>5</v>
      </c>
      <c r="C17" t="s">
        <v>29</v>
      </c>
      <c r="D17" t="s">
        <v>9</v>
      </c>
      <c r="E17" t="s">
        <v>54</v>
      </c>
      <c r="F17" s="2" t="s">
        <v>60</v>
      </c>
    </row>
    <row r="18" spans="1:9" x14ac:dyDescent="0.3">
      <c r="A18">
        <v>117</v>
      </c>
      <c r="B18" t="s">
        <v>5</v>
      </c>
      <c r="C18" t="s">
        <v>29</v>
      </c>
      <c r="D18" t="s">
        <v>9</v>
      </c>
      <c r="E18" t="s">
        <v>61</v>
      </c>
      <c r="F18" s="2" t="s">
        <v>62</v>
      </c>
    </row>
    <row r="21" spans="1:9" ht="18" x14ac:dyDescent="0.35">
      <c r="A21" s="4" t="s">
        <v>23</v>
      </c>
      <c r="B21" s="6"/>
      <c r="C21" s="6"/>
      <c r="D21" s="6"/>
      <c r="E21" s="6"/>
      <c r="F21" s="6"/>
    </row>
    <row r="22" spans="1:9" ht="18" x14ac:dyDescent="0.35">
      <c r="A22" s="4" t="s">
        <v>22</v>
      </c>
      <c r="B22" s="4" t="s">
        <v>6</v>
      </c>
      <c r="C22" s="4" t="s">
        <v>17</v>
      </c>
      <c r="D22" s="4" t="s">
        <v>19</v>
      </c>
      <c r="E22" s="4" t="s">
        <v>26</v>
      </c>
      <c r="F22" s="4" t="s">
        <v>28</v>
      </c>
      <c r="G22" s="4" t="s">
        <v>25</v>
      </c>
      <c r="H22" s="4" t="s">
        <v>27</v>
      </c>
      <c r="I22" s="6"/>
    </row>
    <row r="23" spans="1:9" x14ac:dyDescent="0.3">
      <c r="A23">
        <v>201</v>
      </c>
      <c r="B23" t="s">
        <v>0</v>
      </c>
      <c r="C23" t="s">
        <v>29</v>
      </c>
      <c r="D23" t="s">
        <v>9</v>
      </c>
      <c r="E23" t="s">
        <v>48</v>
      </c>
      <c r="F23" s="10">
        <v>103</v>
      </c>
      <c r="G23" t="s">
        <v>37</v>
      </c>
      <c r="H23" t="s">
        <v>51</v>
      </c>
    </row>
    <row r="24" spans="1:9" x14ac:dyDescent="0.3">
      <c r="A24">
        <v>202</v>
      </c>
      <c r="B24" t="s">
        <v>3</v>
      </c>
      <c r="C24" t="s">
        <v>29</v>
      </c>
      <c r="D24" t="s">
        <v>9</v>
      </c>
      <c r="E24" t="s">
        <v>49</v>
      </c>
      <c r="F24" s="10" t="s">
        <v>39</v>
      </c>
      <c r="G24" t="s">
        <v>33</v>
      </c>
    </row>
    <row r="25" spans="1:9" x14ac:dyDescent="0.3">
      <c r="A25">
        <v>203</v>
      </c>
      <c r="B25" t="s">
        <v>3</v>
      </c>
      <c r="C25" t="s">
        <v>29</v>
      </c>
      <c r="D25" t="s">
        <v>9</v>
      </c>
      <c r="E25" t="s">
        <v>50</v>
      </c>
      <c r="F25" s="10">
        <v>202</v>
      </c>
      <c r="G25" t="s">
        <v>36</v>
      </c>
    </row>
    <row r="26" spans="1:9" x14ac:dyDescent="0.3">
      <c r="A26">
        <v>204</v>
      </c>
      <c r="B26" t="s">
        <v>4</v>
      </c>
      <c r="C26" t="s">
        <v>29</v>
      </c>
      <c r="D26" t="s">
        <v>9</v>
      </c>
      <c r="E26" t="s">
        <v>49</v>
      </c>
      <c r="F26" s="10" t="s">
        <v>40</v>
      </c>
      <c r="G26" t="s">
        <v>33</v>
      </c>
    </row>
    <row r="27" spans="1:9" x14ac:dyDescent="0.3">
      <c r="A27">
        <v>205</v>
      </c>
      <c r="B27" t="s">
        <v>4</v>
      </c>
      <c r="C27" t="s">
        <v>29</v>
      </c>
      <c r="D27" t="s">
        <v>9</v>
      </c>
      <c r="E27" t="s">
        <v>50</v>
      </c>
      <c r="F27" s="10">
        <v>108</v>
      </c>
      <c r="G27" t="s">
        <v>46</v>
      </c>
    </row>
    <row r="28" spans="1:9" x14ac:dyDescent="0.3">
      <c r="A28">
        <v>206</v>
      </c>
      <c r="B28" t="s">
        <v>2</v>
      </c>
      <c r="C28" t="s">
        <v>29</v>
      </c>
      <c r="D28" t="s">
        <v>9</v>
      </c>
      <c r="E28" t="s">
        <v>48</v>
      </c>
      <c r="F28" s="10">
        <v>111</v>
      </c>
      <c r="G28" t="s">
        <v>37</v>
      </c>
      <c r="H28" t="s">
        <v>51</v>
      </c>
    </row>
    <row r="29" spans="1:9" x14ac:dyDescent="0.3">
      <c r="A29">
        <v>207</v>
      </c>
      <c r="B29" t="s">
        <v>52</v>
      </c>
      <c r="C29" t="s">
        <v>29</v>
      </c>
      <c r="D29" t="s">
        <v>9</v>
      </c>
      <c r="E29" t="s">
        <v>48</v>
      </c>
      <c r="F29" s="10">
        <v>113</v>
      </c>
      <c r="G29" t="s">
        <v>37</v>
      </c>
      <c r="H29" t="s">
        <v>51</v>
      </c>
    </row>
    <row r="30" spans="1:9" x14ac:dyDescent="0.3">
      <c r="A30">
        <v>208</v>
      </c>
      <c r="B30" t="s">
        <v>5</v>
      </c>
      <c r="C30" t="s">
        <v>29</v>
      </c>
      <c r="D30" t="s">
        <v>9</v>
      </c>
      <c r="E30" t="s">
        <v>48</v>
      </c>
      <c r="F30" s="10">
        <v>117</v>
      </c>
      <c r="G30" t="s">
        <v>37</v>
      </c>
      <c r="H30" t="s">
        <v>51</v>
      </c>
    </row>
    <row r="31" spans="1:9" x14ac:dyDescent="0.3">
      <c r="A31">
        <v>209</v>
      </c>
      <c r="B31" t="s">
        <v>5</v>
      </c>
      <c r="C31" t="s">
        <v>29</v>
      </c>
      <c r="D31" t="s">
        <v>9</v>
      </c>
      <c r="E31" t="s">
        <v>64</v>
      </c>
      <c r="F31" s="10">
        <v>116</v>
      </c>
      <c r="G31" t="s">
        <v>63</v>
      </c>
      <c r="H31" t="s">
        <v>65</v>
      </c>
    </row>
    <row r="32" spans="1:9" x14ac:dyDescent="0.3">
      <c r="A32" s="1" t="s">
        <v>34</v>
      </c>
    </row>
    <row r="33" spans="1:1" x14ac:dyDescent="0.3">
      <c r="A33" t="s">
        <v>35</v>
      </c>
    </row>
    <row r="39" spans="1:1" x14ac:dyDescent="0.3">
      <c r="A39" s="2"/>
    </row>
  </sheetData>
  <hyperlinks>
    <hyperlink ref="F4" r:id="rId1" location="page=1" xr:uid="{7D74DB3E-2EA2-4CAC-9181-637843CF6184}"/>
    <hyperlink ref="F2" r:id="rId2" xr:uid="{5C0EB32D-67C8-4DA6-9D8D-2159D2D08014}"/>
    <hyperlink ref="F3" r:id="rId3" location="page=1" xr:uid="{6DFFB1FE-EBD0-4E68-BCEE-AB3B247BDD5F}"/>
    <hyperlink ref="F5" r:id="rId4" xr:uid="{ED648BCC-022B-4A1F-82A3-88203F9FFF3D}"/>
    <hyperlink ref="F6" r:id="rId5" xr:uid="{614292CE-5039-48EB-96B3-B6DAD0E81EF5}"/>
    <hyperlink ref="F7" r:id="rId6" xr:uid="{7F5EBCBD-129B-4F20-9B34-719B18A76CBD}"/>
    <hyperlink ref="F12" r:id="rId7" xr:uid="{650557CB-CEC7-4287-B08F-3C74953C9E04}"/>
    <hyperlink ref="F11" r:id="rId8" xr:uid="{9A1BCDDD-FA15-42A9-B0A3-1F0F39F23EAD}"/>
    <hyperlink ref="F10" r:id="rId9" xr:uid="{41DCB7CF-8B13-426E-A49A-40EDAD93F7F2}"/>
    <hyperlink ref="F8" r:id="rId10" xr:uid="{BB3C05BF-06D7-4602-895D-A86A6C5A3CFC}"/>
    <hyperlink ref="F9" r:id="rId11" xr:uid="{FD2789AA-65BB-4384-8E80-95228250B0CB}"/>
    <hyperlink ref="F17" r:id="rId12" xr:uid="{23C3CB3E-F284-42CD-A65A-7D264D670EC7}"/>
  </hyperlinks>
  <pageMargins left="0.7" right="0.7" top="0.75" bottom="0.75" header="0.3" footer="0.3"/>
  <pageSetup paperSize="9" orientation="portrait" r:id="rId13"/>
  <tableParts count="2"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C97B-8B10-4C57-AC1B-DE3AC68BF1E3}">
  <dimension ref="A1:B9"/>
  <sheetViews>
    <sheetView workbookViewId="0">
      <selection activeCell="B12" sqref="B12"/>
    </sheetView>
  </sheetViews>
  <sheetFormatPr defaultRowHeight="14.4" x14ac:dyDescent="0.3"/>
  <cols>
    <col min="1" max="1" width="12.88671875" bestFit="1" customWidth="1"/>
  </cols>
  <sheetData>
    <row r="1" spans="1:2" x14ac:dyDescent="0.3">
      <c r="A1" s="55" t="s">
        <v>6</v>
      </c>
      <c r="B1" s="55" t="s">
        <v>66</v>
      </c>
    </row>
    <row r="2" spans="1:2" x14ac:dyDescent="0.3">
      <c r="A2" t="s">
        <v>0</v>
      </c>
      <c r="B2" s="56">
        <v>1</v>
      </c>
    </row>
    <row r="3" spans="1:2" x14ac:dyDescent="0.3">
      <c r="A3" t="s">
        <v>1</v>
      </c>
      <c r="B3" s="56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52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4</v>
      </c>
      <c r="B7">
        <v>6</v>
      </c>
    </row>
    <row r="8" spans="1:2" x14ac:dyDescent="0.3">
      <c r="A8" t="s">
        <v>53</v>
      </c>
      <c r="B8">
        <v>7</v>
      </c>
    </row>
    <row r="9" spans="1:2" x14ac:dyDescent="0.3">
      <c r="A9" t="s">
        <v>5</v>
      </c>
      <c r="B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8AD4-3DEE-4FB7-9398-0F51A4DE2EF1}">
  <dimension ref="B1:V26"/>
  <sheetViews>
    <sheetView zoomScaleNormal="100" workbookViewId="0">
      <selection activeCell="X10" sqref="X10"/>
    </sheetView>
  </sheetViews>
  <sheetFormatPr defaultRowHeight="14.4" x14ac:dyDescent="0.3"/>
  <cols>
    <col min="1" max="1" width="2.88671875" style="10" customWidth="1"/>
    <col min="2" max="2" width="13.21875" style="10" customWidth="1"/>
    <col min="3" max="3" width="5.77734375" style="10" customWidth="1"/>
    <col min="4" max="18" width="7.109375" style="10" customWidth="1"/>
    <col min="19" max="19" width="6" style="10" bestFit="1" customWidth="1"/>
    <col min="20" max="16384" width="8.88671875" style="10"/>
  </cols>
  <sheetData>
    <row r="1" spans="2:22" ht="14.4" customHeight="1" thickBot="1" x14ac:dyDescent="0.35"/>
    <row r="2" spans="2:22" ht="15" customHeight="1" x14ac:dyDescent="0.35">
      <c r="B2" s="61" t="s">
        <v>12</v>
      </c>
      <c r="C2" s="19" t="s">
        <v>8</v>
      </c>
      <c r="D2" s="11">
        <v>0</v>
      </c>
      <c r="E2" s="11">
        <v>20</v>
      </c>
      <c r="F2" s="11">
        <v>25</v>
      </c>
      <c r="G2" s="11">
        <v>30</v>
      </c>
      <c r="H2" s="11">
        <v>35</v>
      </c>
      <c r="I2" s="11">
        <v>40</v>
      </c>
      <c r="J2" s="11">
        <v>45</v>
      </c>
      <c r="K2" s="11">
        <v>50</v>
      </c>
      <c r="L2" s="11">
        <v>55</v>
      </c>
      <c r="M2" s="11">
        <v>60</v>
      </c>
      <c r="N2" s="11">
        <v>65</v>
      </c>
      <c r="O2" s="11">
        <v>70</v>
      </c>
      <c r="P2" s="11">
        <v>75</v>
      </c>
      <c r="Q2" s="11">
        <v>80</v>
      </c>
      <c r="R2" s="11">
        <v>85</v>
      </c>
      <c r="S2" s="12" t="s">
        <v>21</v>
      </c>
    </row>
    <row r="3" spans="2:22" ht="13.2" customHeight="1" thickBot="1" x14ac:dyDescent="0.4">
      <c r="B3" s="62"/>
      <c r="C3" s="22" t="s">
        <v>14</v>
      </c>
      <c r="D3" s="20">
        <v>0.24139656513796681</v>
      </c>
      <c r="E3" s="20">
        <v>6.1993398977972604E-2</v>
      </c>
      <c r="F3" s="20">
        <v>6.5458421444067813E-2</v>
      </c>
      <c r="G3" s="20">
        <v>6.8669822087718879E-2</v>
      </c>
      <c r="H3" s="20">
        <v>6.6222714233325222E-2</v>
      </c>
      <c r="I3" s="20">
        <v>6.3045586808923373E-2</v>
      </c>
      <c r="J3" s="20">
        <v>6.4018946235600963E-2</v>
      </c>
      <c r="K3" s="20">
        <v>6.9488952027775011E-2</v>
      </c>
      <c r="L3" s="20">
        <v>6.7802709640713846E-2</v>
      </c>
      <c r="M3" s="20">
        <v>5.8250763435958773E-2</v>
      </c>
      <c r="N3" s="20">
        <v>4.8949011731722947E-2</v>
      </c>
      <c r="O3" s="20">
        <v>4.8650834724254813E-2</v>
      </c>
      <c r="P3" s="20">
        <v>3.4578250900528837E-2</v>
      </c>
      <c r="Q3" s="20">
        <v>2.2901365102322695E-2</v>
      </c>
      <c r="R3" s="20">
        <v>1.2773628814180888E-2</v>
      </c>
      <c r="S3" s="21">
        <v>5.7990286969664771E-3</v>
      </c>
      <c r="T3" s="29"/>
    </row>
    <row r="4" spans="2:22" ht="18.600000000000001" thickBot="1" x14ac:dyDescent="0.4">
      <c r="B4" s="17" t="s">
        <v>7</v>
      </c>
      <c r="C4" s="18" t="s">
        <v>11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55"/>
    </row>
    <row r="5" spans="2:22" x14ac:dyDescent="0.3">
      <c r="B5" s="13" t="s">
        <v>0</v>
      </c>
      <c r="C5" s="14">
        <v>0.30199999999999999</v>
      </c>
      <c r="D5" s="26">
        <v>0</v>
      </c>
      <c r="E5" s="27">
        <v>5.1999999999999998E-2</v>
      </c>
      <c r="F5" s="27">
        <v>0.10199999999999999</v>
      </c>
      <c r="G5" s="27">
        <v>0.152</v>
      </c>
      <c r="H5" s="27">
        <v>0.20200000000000001</v>
      </c>
      <c r="I5" s="27">
        <v>0.253</v>
      </c>
      <c r="J5" s="27">
        <v>0.30299999999999999</v>
      </c>
      <c r="K5" s="27">
        <v>0.35299999999999998</v>
      </c>
      <c r="L5" s="27">
        <v>0.40300000000000002</v>
      </c>
      <c r="M5" s="27">
        <v>0.45300000000000001</v>
      </c>
      <c r="N5" s="27">
        <v>0.504</v>
      </c>
      <c r="O5" s="27">
        <v>0.55400000000000005</v>
      </c>
      <c r="P5" s="27">
        <v>0.60399999999999998</v>
      </c>
      <c r="Q5" s="27">
        <v>0.65400000000000003</v>
      </c>
      <c r="R5" s="27">
        <v>0.70499999999999996</v>
      </c>
      <c r="S5" s="28">
        <v>0.755</v>
      </c>
      <c r="T5" s="29">
        <f t="shared" ref="T5:T12" si="0">SUMPRODUCT(D5:S5,$D$3:$S$3)</f>
        <v>0.24817447467723194</v>
      </c>
      <c r="U5" s="29"/>
      <c r="V5" s="57"/>
    </row>
    <row r="6" spans="2:22" x14ac:dyDescent="0.3">
      <c r="B6" s="13" t="s">
        <v>1</v>
      </c>
      <c r="C6" s="14">
        <v>0.12</v>
      </c>
      <c r="D6" s="26">
        <v>0</v>
      </c>
      <c r="E6" s="30">
        <v>8.2000000000000003E-2</v>
      </c>
      <c r="F6" s="27">
        <v>8.2000000000000003E-2</v>
      </c>
      <c r="G6" s="27">
        <v>8.2000000000000003E-2</v>
      </c>
      <c r="H6" s="27">
        <v>8.2000000000000003E-2</v>
      </c>
      <c r="I6" s="30">
        <v>0.153</v>
      </c>
      <c r="J6" s="27">
        <v>0.153</v>
      </c>
      <c r="K6" s="27">
        <v>0.153</v>
      </c>
      <c r="L6" s="27">
        <v>0.153</v>
      </c>
      <c r="M6" s="30">
        <v>7.2999999999999995E-2</v>
      </c>
      <c r="N6" s="27">
        <v>7.2999999999999995E-2</v>
      </c>
      <c r="O6" s="27">
        <v>7.2999999999999995E-2</v>
      </c>
      <c r="P6" s="27">
        <v>7.2999999999999995E-2</v>
      </c>
      <c r="Q6" s="27">
        <v>7.2999999999999995E-2</v>
      </c>
      <c r="R6" s="27">
        <v>7.2999999999999995E-2</v>
      </c>
      <c r="S6" s="28">
        <v>7.2999999999999995E-2</v>
      </c>
      <c r="T6" s="29">
        <f t="shared" si="0"/>
        <v>7.888764553265723E-2</v>
      </c>
      <c r="U6" s="29"/>
      <c r="V6" s="57"/>
    </row>
    <row r="7" spans="2:22" x14ac:dyDescent="0.3">
      <c r="B7" s="13" t="s">
        <v>2</v>
      </c>
      <c r="C7" s="14">
        <v>0.18099999999999999</v>
      </c>
      <c r="D7" s="26">
        <v>0</v>
      </c>
      <c r="E7" s="27">
        <v>0</v>
      </c>
      <c r="F7" s="27">
        <v>1.4999999999999999E-2</v>
      </c>
      <c r="G7" s="27">
        <v>5.8999999999999997E-2</v>
      </c>
      <c r="H7" s="27">
        <v>0.10299999999999999</v>
      </c>
      <c r="I7" s="27">
        <v>0.14599999999999999</v>
      </c>
      <c r="J7" s="27">
        <v>0.19</v>
      </c>
      <c r="K7" s="27">
        <v>0.23400000000000001</v>
      </c>
      <c r="L7" s="27">
        <v>0.27800000000000002</v>
      </c>
      <c r="M7" s="27">
        <v>0.32100000000000001</v>
      </c>
      <c r="N7" s="27">
        <v>0.36499999999999999</v>
      </c>
      <c r="O7" s="27">
        <v>0.40899999999999997</v>
      </c>
      <c r="P7" s="27">
        <v>0.45300000000000001</v>
      </c>
      <c r="Q7" s="27">
        <v>0.497</v>
      </c>
      <c r="R7" s="27">
        <v>0.54</v>
      </c>
      <c r="S7" s="28">
        <v>0.58399999999999996</v>
      </c>
      <c r="T7" s="29">
        <f t="shared" si="0"/>
        <v>0.16212555308407564</v>
      </c>
      <c r="U7" s="29"/>
      <c r="V7" s="57"/>
    </row>
    <row r="8" spans="2:22" x14ac:dyDescent="0.3">
      <c r="B8" s="13" t="s">
        <v>52</v>
      </c>
      <c r="C8" s="14">
        <v>0.14599999999999999</v>
      </c>
      <c r="D8" s="26">
        <v>0</v>
      </c>
      <c r="E8" s="27">
        <v>0</v>
      </c>
      <c r="F8" s="31">
        <v>1E-3</v>
      </c>
      <c r="G8" s="31">
        <v>3.5999999999999997E-2</v>
      </c>
      <c r="H8" s="31">
        <v>7.0999999999999994E-2</v>
      </c>
      <c r="I8" s="31">
        <v>0.105</v>
      </c>
      <c r="J8" s="31">
        <v>0.14000000000000001</v>
      </c>
      <c r="K8" s="31">
        <v>0.17499999999999999</v>
      </c>
      <c r="L8" s="31">
        <v>0.21</v>
      </c>
      <c r="M8" s="31">
        <v>0.245</v>
      </c>
      <c r="N8" s="31">
        <v>0.28000000000000003</v>
      </c>
      <c r="O8" s="31">
        <v>0.315</v>
      </c>
      <c r="P8" s="31">
        <v>0.35</v>
      </c>
      <c r="Q8" s="31">
        <v>0.38500000000000001</v>
      </c>
      <c r="R8" s="31">
        <v>0.41899999999999998</v>
      </c>
      <c r="S8" s="32">
        <v>0.45400000000000001</v>
      </c>
      <c r="T8" s="29">
        <f t="shared" si="0"/>
        <v>0.12142745559047613</v>
      </c>
      <c r="U8" s="29"/>
      <c r="V8" s="57"/>
    </row>
    <row r="9" spans="2:22" x14ac:dyDescent="0.3">
      <c r="B9" s="13" t="s">
        <v>3</v>
      </c>
      <c r="C9" s="14">
        <v>9.6000000000000002E-2</v>
      </c>
      <c r="D9" s="33">
        <f t="shared" ref="D9:S9" si="1">(D21*$C9)/D$3</f>
        <v>4.2716803855006947E-3</v>
      </c>
      <c r="E9" s="30">
        <f t="shared" si="1"/>
        <v>2.274510000541587E-2</v>
      </c>
      <c r="F9" s="30">
        <f t="shared" si="1"/>
        <v>3.7431563416481982E-2</v>
      </c>
      <c r="G9" s="30">
        <f t="shared" si="1"/>
        <v>3.3671537772782673E-2</v>
      </c>
      <c r="H9" s="30">
        <f t="shared" si="1"/>
        <v>5.8739600695887399E-2</v>
      </c>
      <c r="I9" s="30">
        <f t="shared" si="1"/>
        <v>7.9695327527822143E-2</v>
      </c>
      <c r="J9" s="30">
        <f t="shared" si="1"/>
        <v>0.12273651866854793</v>
      </c>
      <c r="K9" s="30">
        <f t="shared" si="1"/>
        <v>0.14783955388519865</v>
      </c>
      <c r="L9" s="30">
        <f t="shared" si="1"/>
        <v>0.1993993406249718</v>
      </c>
      <c r="M9" s="30">
        <f t="shared" si="1"/>
        <v>0.22834620528224361</v>
      </c>
      <c r="N9" s="27">
        <f t="shared" si="1"/>
        <v>0.23926938636045372</v>
      </c>
      <c r="O9" s="27">
        <f t="shared" si="1"/>
        <v>0.24073584896090175</v>
      </c>
      <c r="P9" s="27">
        <f t="shared" si="1"/>
        <v>0.25542066964020216</v>
      </c>
      <c r="Q9" s="27">
        <f t="shared" si="1"/>
        <v>0.12575669560011971</v>
      </c>
      <c r="R9" s="27">
        <f t="shared" si="1"/>
        <v>0</v>
      </c>
      <c r="S9" s="28">
        <f t="shared" si="1"/>
        <v>0</v>
      </c>
      <c r="T9" s="29">
        <f t="shared" si="0"/>
        <v>9.6205813712406746E-2</v>
      </c>
      <c r="U9" s="29"/>
      <c r="V9" s="57"/>
    </row>
    <row r="10" spans="2:22" x14ac:dyDescent="0.3">
      <c r="B10" s="13" t="s">
        <v>4</v>
      </c>
      <c r="C10" s="15">
        <v>5.5E-2</v>
      </c>
      <c r="D10" s="33">
        <f t="shared" ref="D10:M10" si="2">(D22*$C$10)/D$3</f>
        <v>1.1591306156957682E-2</v>
      </c>
      <c r="E10" s="30">
        <f t="shared" si="2"/>
        <v>0.10856283041275115</v>
      </c>
      <c r="F10" s="30">
        <f t="shared" si="2"/>
        <v>0.11340023702853277</v>
      </c>
      <c r="G10" s="30">
        <f t="shared" si="2"/>
        <v>9.149437062844426E-2</v>
      </c>
      <c r="H10" s="30">
        <f t="shared" si="2"/>
        <v>8.9896534559407257E-2</v>
      </c>
      <c r="I10" s="30">
        <f t="shared" si="2"/>
        <v>7.5606338862730493E-2</v>
      </c>
      <c r="J10" s="30">
        <f t="shared" si="2"/>
        <v>8.1655282771941701E-2</v>
      </c>
      <c r="K10" s="30">
        <f t="shared" si="2"/>
        <v>7.4376984471283922E-2</v>
      </c>
      <c r="L10" s="30">
        <f t="shared" si="2"/>
        <v>6.3208133889371604E-2</v>
      </c>
      <c r="M10" s="30">
        <f t="shared" si="2"/>
        <v>4.8895361621637476E-2</v>
      </c>
      <c r="N10" s="31">
        <f t="shared" ref="N10:S10" si="3">$C$10</f>
        <v>5.5E-2</v>
      </c>
      <c r="O10" s="31">
        <f t="shared" si="3"/>
        <v>5.5E-2</v>
      </c>
      <c r="P10" s="31">
        <f t="shared" si="3"/>
        <v>5.5E-2</v>
      </c>
      <c r="Q10" s="31">
        <f t="shared" si="3"/>
        <v>5.5E-2</v>
      </c>
      <c r="R10" s="31">
        <f t="shared" si="3"/>
        <v>5.5E-2</v>
      </c>
      <c r="S10" s="32">
        <f t="shared" si="3"/>
        <v>5.5E-2</v>
      </c>
      <c r="T10" s="29">
        <f t="shared" si="0"/>
        <v>6.1034626884674953E-2</v>
      </c>
      <c r="U10" s="29"/>
      <c r="V10" s="57"/>
    </row>
    <row r="11" spans="2:22" ht="13.8" customHeight="1" x14ac:dyDescent="0.3">
      <c r="B11" s="13" t="s">
        <v>53</v>
      </c>
      <c r="C11" s="15">
        <v>1.4E-2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52">
        <v>2E-3</v>
      </c>
      <c r="M11" s="30">
        <v>8.9999999999999993E-3</v>
      </c>
      <c r="N11" s="52">
        <v>1.4999999999999999E-2</v>
      </c>
      <c r="O11" s="52">
        <v>3.1E-2</v>
      </c>
      <c r="P11" s="52">
        <v>5.2999999999999999E-2</v>
      </c>
      <c r="Q11" s="52">
        <v>0.10299999999999999</v>
      </c>
      <c r="R11" s="52">
        <v>0.151</v>
      </c>
      <c r="S11" s="53">
        <v>0.22600000000000001</v>
      </c>
      <c r="T11" s="29">
        <f t="shared" si="0"/>
        <v>1.0333159682355805E-2</v>
      </c>
      <c r="U11" s="29"/>
      <c r="V11" s="57"/>
    </row>
    <row r="12" spans="2:22" ht="12.6" customHeight="1" thickBot="1" x14ac:dyDescent="0.35">
      <c r="B12" s="16" t="s">
        <v>5</v>
      </c>
      <c r="C12" s="54">
        <v>1.4999999999999999E-2</v>
      </c>
      <c r="D12" s="34">
        <v>0</v>
      </c>
      <c r="E12" s="35">
        <v>0</v>
      </c>
      <c r="F12" s="35">
        <v>0</v>
      </c>
      <c r="G12" s="35">
        <v>0</v>
      </c>
      <c r="H12" s="35">
        <v>0</v>
      </c>
      <c r="I12" s="35">
        <v>6.0000000000000001E-3</v>
      </c>
      <c r="J12" s="35">
        <v>1.4999999999999999E-2</v>
      </c>
      <c r="K12" s="35">
        <v>2.5000000000000001E-2</v>
      </c>
      <c r="L12" s="35">
        <v>3.4000000000000002E-2</v>
      </c>
      <c r="M12" s="35">
        <v>4.3999999999999997E-2</v>
      </c>
      <c r="N12" s="35">
        <v>5.2999999999999999E-2</v>
      </c>
      <c r="O12" s="35">
        <v>6.3E-2</v>
      </c>
      <c r="P12" s="35">
        <v>7.1999999999999995E-2</v>
      </c>
      <c r="Q12" s="35">
        <v>8.2000000000000003E-2</v>
      </c>
      <c r="R12" s="35">
        <v>9.0999999999999998E-2</v>
      </c>
      <c r="S12" s="36">
        <v>0.10100000000000001</v>
      </c>
      <c r="T12" s="29">
        <f t="shared" si="0"/>
        <v>1.9719055567170369E-2</v>
      </c>
      <c r="U12" s="29"/>
      <c r="V12" s="57"/>
    </row>
    <row r="13" spans="2:22" ht="12" customHeight="1" thickBot="1" x14ac:dyDescent="0.35">
      <c r="H13" s="37"/>
    </row>
    <row r="14" spans="2:22" ht="15.6" customHeight="1" x14ac:dyDescent="0.35">
      <c r="B14" s="63" t="s">
        <v>13</v>
      </c>
      <c r="C14" s="19" t="s">
        <v>8</v>
      </c>
      <c r="D14" s="11">
        <v>0</v>
      </c>
      <c r="E14" s="11">
        <v>20</v>
      </c>
      <c r="F14" s="11">
        <v>25</v>
      </c>
      <c r="G14" s="11">
        <v>30</v>
      </c>
      <c r="H14" s="11">
        <v>35</v>
      </c>
      <c r="I14" s="11">
        <v>40</v>
      </c>
      <c r="J14" s="11">
        <v>45</v>
      </c>
      <c r="K14" s="11">
        <v>50</v>
      </c>
      <c r="L14" s="11">
        <v>55</v>
      </c>
      <c r="M14" s="11">
        <v>60</v>
      </c>
      <c r="N14" s="11">
        <v>65</v>
      </c>
      <c r="O14" s="11">
        <v>70</v>
      </c>
      <c r="P14" s="11">
        <v>75</v>
      </c>
      <c r="Q14" s="11">
        <v>80</v>
      </c>
      <c r="R14" s="11">
        <v>85</v>
      </c>
      <c r="S14" s="12" t="s">
        <v>21</v>
      </c>
    </row>
    <row r="15" spans="2:22" ht="13.8" customHeight="1" thickBot="1" x14ac:dyDescent="0.4">
      <c r="B15" s="64"/>
      <c r="C15" s="22" t="s">
        <v>14</v>
      </c>
      <c r="D15" s="20">
        <v>0.24139656513796681</v>
      </c>
      <c r="E15" s="20">
        <v>6.1993398977972604E-2</v>
      </c>
      <c r="F15" s="20">
        <v>6.5458421444067813E-2</v>
      </c>
      <c r="G15" s="20">
        <v>6.8669822087718879E-2</v>
      </c>
      <c r="H15" s="20">
        <v>6.6222714233325222E-2</v>
      </c>
      <c r="I15" s="20">
        <v>6.3045586808923373E-2</v>
      </c>
      <c r="J15" s="20">
        <v>6.4018946235600963E-2</v>
      </c>
      <c r="K15" s="20">
        <v>6.9488952027775011E-2</v>
      </c>
      <c r="L15" s="20">
        <v>6.7802709640713846E-2</v>
      </c>
      <c r="M15" s="20">
        <v>5.8250763435958773E-2</v>
      </c>
      <c r="N15" s="20">
        <v>4.8949011731722947E-2</v>
      </c>
      <c r="O15" s="20">
        <v>4.8650834724254813E-2</v>
      </c>
      <c r="P15" s="20">
        <v>3.4578250900528837E-2</v>
      </c>
      <c r="Q15" s="20">
        <v>2.2901365102322695E-2</v>
      </c>
      <c r="R15" s="20">
        <v>1.2773628814180888E-2</v>
      </c>
      <c r="S15" s="21">
        <v>5.7990286969664771E-3</v>
      </c>
    </row>
    <row r="16" spans="2:22" ht="18.600000000000001" thickBot="1" x14ac:dyDescent="0.4">
      <c r="B16" s="17" t="s">
        <v>7</v>
      </c>
      <c r="C16" s="18" t="s">
        <v>11</v>
      </c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0"/>
    </row>
    <row r="17" spans="2:20" x14ac:dyDescent="0.3">
      <c r="B17" s="13" t="s">
        <v>0</v>
      </c>
      <c r="C17" s="14">
        <f>C5</f>
        <v>0.30199999999999999</v>
      </c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3"/>
    </row>
    <row r="18" spans="2:20" x14ac:dyDescent="0.3">
      <c r="B18" s="13" t="s">
        <v>1</v>
      </c>
      <c r="C18" s="14">
        <f>C6</f>
        <v>0.12</v>
      </c>
      <c r="D18" s="41"/>
      <c r="E18" s="44"/>
      <c r="F18" s="42"/>
      <c r="G18" s="42"/>
      <c r="H18" s="42"/>
      <c r="I18" s="44"/>
      <c r="J18" s="42"/>
      <c r="K18" s="42"/>
      <c r="L18" s="42"/>
      <c r="M18" s="44"/>
      <c r="N18" s="42"/>
      <c r="O18" s="42"/>
      <c r="P18" s="42"/>
      <c r="Q18" s="42"/>
      <c r="R18" s="42"/>
      <c r="S18" s="43"/>
    </row>
    <row r="19" spans="2:20" ht="14.4" customHeight="1" x14ac:dyDescent="0.3">
      <c r="B19" s="13" t="s">
        <v>2</v>
      </c>
      <c r="C19" s="14">
        <f>C7</f>
        <v>0.18099999999999999</v>
      </c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</row>
    <row r="20" spans="2:20" ht="15" customHeight="1" x14ac:dyDescent="0.3">
      <c r="B20" s="13" t="s">
        <v>52</v>
      </c>
      <c r="C20" s="14">
        <f>C8</f>
        <v>0.14599999999999999</v>
      </c>
      <c r="D20" s="41"/>
      <c r="E20" s="42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</row>
    <row r="21" spans="2:20" x14ac:dyDescent="0.3">
      <c r="B21" s="13" t="s">
        <v>3</v>
      </c>
      <c r="C21" s="14">
        <f>C9</f>
        <v>9.6000000000000002E-2</v>
      </c>
      <c r="D21" s="47">
        <v>1.0741343462782224E-2</v>
      </c>
      <c r="E21" s="44">
        <v>1.4687979785725343E-2</v>
      </c>
      <c r="F21" s="44">
        <v>2.5523031806525296E-2</v>
      </c>
      <c r="G21" s="44">
        <v>2.4085609461217624E-2</v>
      </c>
      <c r="H21" s="44">
        <v>4.0519747823576903E-2</v>
      </c>
      <c r="I21" s="44">
        <v>5.2337903020009284E-2</v>
      </c>
      <c r="J21" s="44">
        <v>8.1848568643610453E-2</v>
      </c>
      <c r="K21" s="44">
        <v>0.10701266320558571</v>
      </c>
      <c r="L21" s="44">
        <v>0.14083141244734124</v>
      </c>
      <c r="M21" s="44">
        <v>0.13855563318119637</v>
      </c>
      <c r="N21" s="42">
        <v>0.122</v>
      </c>
      <c r="O21" s="42">
        <v>0.122</v>
      </c>
      <c r="P21" s="42">
        <v>9.1999999999999998E-2</v>
      </c>
      <c r="Q21" s="42">
        <v>0.03</v>
      </c>
      <c r="R21" s="42">
        <v>0</v>
      </c>
      <c r="S21" s="43">
        <v>0</v>
      </c>
    </row>
    <row r="22" spans="2:20" x14ac:dyDescent="0.3">
      <c r="B22" s="13" t="s">
        <v>4</v>
      </c>
      <c r="C22" s="15">
        <f t="shared" ref="C22:C24" si="4">C10</f>
        <v>5.5E-2</v>
      </c>
      <c r="D22" s="47">
        <v>5.0874572577311837E-2</v>
      </c>
      <c r="E22" s="44">
        <v>0.12236688836283019</v>
      </c>
      <c r="F22" s="44">
        <v>0.13496364558674331</v>
      </c>
      <c r="G22" s="44">
        <v>0.11423458460151054</v>
      </c>
      <c r="H22" s="44">
        <v>0.10823986397625221</v>
      </c>
      <c r="I22" s="44">
        <v>8.66662909104573E-2</v>
      </c>
      <c r="J22" s="44">
        <v>9.50451846841769E-2</v>
      </c>
      <c r="K22" s="44">
        <v>9.397052192537482E-2</v>
      </c>
      <c r="L22" s="44">
        <v>7.7921504527862326E-2</v>
      </c>
      <c r="M22" s="44">
        <v>5.1785311689775675E-2</v>
      </c>
      <c r="N22" s="45"/>
      <c r="O22" s="45"/>
      <c r="P22" s="45"/>
      <c r="Q22" s="45"/>
      <c r="R22" s="45"/>
      <c r="S22" s="46"/>
    </row>
    <row r="23" spans="2:20" x14ac:dyDescent="0.3">
      <c r="B23" s="13" t="s">
        <v>53</v>
      </c>
      <c r="C23" s="14">
        <f t="shared" si="4"/>
        <v>1.4E-2</v>
      </c>
      <c r="D23" s="48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6"/>
    </row>
    <row r="24" spans="2:20" ht="15" thickBot="1" x14ac:dyDescent="0.35">
      <c r="B24" s="16" t="s">
        <v>5</v>
      </c>
      <c r="C24" s="54">
        <f t="shared" si="4"/>
        <v>1.4999999999999999E-2</v>
      </c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1"/>
      <c r="T24" s="29"/>
    </row>
    <row r="25" spans="2:20" x14ac:dyDescent="0.3">
      <c r="T25" s="29"/>
    </row>
    <row r="26" spans="2:20" x14ac:dyDescent="0.3">
      <c r="T26" s="29"/>
    </row>
  </sheetData>
  <mergeCells count="2">
    <mergeCell ref="B2:B3"/>
    <mergeCell ref="B14:B1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A16A-70AF-42D3-9FCF-804C91D86F87}">
  <dimension ref="A1:U24"/>
  <sheetViews>
    <sheetView zoomScaleNormal="100" workbookViewId="0">
      <selection activeCell="P7" sqref="P7"/>
    </sheetView>
  </sheetViews>
  <sheetFormatPr defaultRowHeight="14.4" x14ac:dyDescent="0.3"/>
  <cols>
    <col min="1" max="1" width="3" customWidth="1"/>
    <col min="2" max="2" width="12.88671875" bestFit="1" customWidth="1"/>
    <col min="3" max="3" width="5.88671875" customWidth="1"/>
    <col min="4" max="19" width="7.109375" customWidth="1"/>
  </cols>
  <sheetData>
    <row r="1" spans="1:21" s="9" customFormat="1" ht="14.4" customHeight="1" thickBot="1" x14ac:dyDescent="0.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1" ht="14.4" customHeight="1" x14ac:dyDescent="0.35">
      <c r="A2" s="10"/>
      <c r="B2" s="61" t="s">
        <v>12</v>
      </c>
      <c r="C2" s="19" t="s">
        <v>8</v>
      </c>
      <c r="D2" s="11">
        <v>0</v>
      </c>
      <c r="E2" s="11">
        <v>20</v>
      </c>
      <c r="F2" s="11">
        <v>25</v>
      </c>
      <c r="G2" s="11">
        <v>30</v>
      </c>
      <c r="H2" s="11">
        <v>35</v>
      </c>
      <c r="I2" s="11">
        <v>40</v>
      </c>
      <c r="J2" s="11">
        <v>45</v>
      </c>
      <c r="K2" s="11">
        <v>50</v>
      </c>
      <c r="L2" s="11">
        <v>55</v>
      </c>
      <c r="M2" s="11">
        <v>60</v>
      </c>
      <c r="N2" s="11">
        <v>65</v>
      </c>
      <c r="O2" s="11">
        <v>70</v>
      </c>
      <c r="P2" s="11">
        <v>75</v>
      </c>
      <c r="Q2" s="11">
        <v>80</v>
      </c>
      <c r="R2" s="11">
        <v>85</v>
      </c>
      <c r="S2" s="12" t="s">
        <v>21</v>
      </c>
    </row>
    <row r="3" spans="1:21" ht="14.4" customHeight="1" thickBot="1" x14ac:dyDescent="0.4">
      <c r="A3" s="10"/>
      <c r="B3" s="62" t="s">
        <v>12</v>
      </c>
      <c r="C3" s="22" t="s">
        <v>14</v>
      </c>
      <c r="D3" s="20">
        <v>0.24139656513796681</v>
      </c>
      <c r="E3" s="20">
        <v>6.1993398977972604E-2</v>
      </c>
      <c r="F3" s="20">
        <v>6.5458421444067813E-2</v>
      </c>
      <c r="G3" s="20">
        <v>6.8669822087718879E-2</v>
      </c>
      <c r="H3" s="20">
        <v>6.6222714233325222E-2</v>
      </c>
      <c r="I3" s="20">
        <v>6.3045586808923373E-2</v>
      </c>
      <c r="J3" s="20">
        <v>6.4018946235600963E-2</v>
      </c>
      <c r="K3" s="20">
        <v>6.9488952027775011E-2</v>
      </c>
      <c r="L3" s="20">
        <v>6.7802709640713846E-2</v>
      </c>
      <c r="M3" s="20">
        <v>5.8250763435958773E-2</v>
      </c>
      <c r="N3" s="20">
        <v>4.8949011731722947E-2</v>
      </c>
      <c r="O3" s="20">
        <v>4.8650834724254813E-2</v>
      </c>
      <c r="P3" s="20">
        <v>3.4578250900528837E-2</v>
      </c>
      <c r="Q3" s="20">
        <v>2.2901365102322695E-2</v>
      </c>
      <c r="R3" s="20">
        <v>1.2773628814180888E-2</v>
      </c>
      <c r="S3" s="21">
        <v>5.7990286969664771E-3</v>
      </c>
      <c r="T3" s="8"/>
    </row>
    <row r="4" spans="1:21" ht="18.600000000000001" thickBot="1" x14ac:dyDescent="0.4">
      <c r="A4" s="10"/>
      <c r="B4" s="17" t="s">
        <v>7</v>
      </c>
      <c r="C4" s="18" t="s">
        <v>11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55" t="s">
        <v>67</v>
      </c>
      <c r="U4" s="55" t="s">
        <v>68</v>
      </c>
    </row>
    <row r="5" spans="1:21" x14ac:dyDescent="0.3">
      <c r="A5" s="10"/>
      <c r="B5" s="13" t="s">
        <v>0</v>
      </c>
      <c r="C5" s="14">
        <v>0.27700000000000002</v>
      </c>
      <c r="D5" s="26">
        <f>female!D5*$D3*$U5</f>
        <v>0</v>
      </c>
      <c r="E5" s="26">
        <f>female!E5*$D3*$U5</f>
        <v>0</v>
      </c>
      <c r="F5" s="26">
        <f>female!F5*$D3*$U5</f>
        <v>5.6046986510539668E-3</v>
      </c>
      <c r="G5" s="26">
        <f>female!G5*$D3*$U5</f>
        <v>1.8682328836846555E-2</v>
      </c>
      <c r="H5" s="26">
        <f>female!H5*$D3*$U5</f>
        <v>3.1967540454159664E-2</v>
      </c>
      <c r="I5" s="26">
        <f>female!I5*$D3*$U5</f>
        <v>4.5045170639952253E-2</v>
      </c>
      <c r="J5" s="26">
        <f>female!J5*$D3*$U5</f>
        <v>5.812280082574485E-2</v>
      </c>
      <c r="K5" s="26">
        <f>female!K5*$D3*$U5</f>
        <v>7.140801244305793E-2</v>
      </c>
      <c r="L5" s="26">
        <f>female!L5*$D3*$U5</f>
        <v>8.4485642628850527E-2</v>
      </c>
      <c r="M5" s="26">
        <f>female!M5*$D3*$U5</f>
        <v>9.7563272814643109E-2</v>
      </c>
      <c r="N5" s="26">
        <f>female!N5*$D3*$U5</f>
        <v>0.11084848443195625</v>
      </c>
      <c r="O5" s="26">
        <f>female!O5*$D3*$U5</f>
        <v>0.12392611461774881</v>
      </c>
      <c r="P5" s="26">
        <f>female!P5*$D3*$U5</f>
        <v>0.13700374480354141</v>
      </c>
      <c r="Q5" s="26">
        <f>female!Q5*$D3*$U5</f>
        <v>0.15028895642085452</v>
      </c>
      <c r="R5" s="26">
        <f>female!R5*$D3*$U5</f>
        <v>0.1633665866066471</v>
      </c>
      <c r="S5" s="26">
        <f>female!S5*$D3*$U5</f>
        <v>0.17644421679243968</v>
      </c>
      <c r="T5">
        <v>0.23819749257127973</v>
      </c>
      <c r="U5">
        <v>0.85991874574469207</v>
      </c>
    </row>
    <row r="6" spans="1:21" x14ac:dyDescent="0.3">
      <c r="A6" s="10"/>
      <c r="B6" s="13" t="s">
        <v>1</v>
      </c>
      <c r="C6" s="14">
        <v>0.13</v>
      </c>
      <c r="D6" s="26">
        <f>female!D6*$D4*$U6</f>
        <v>0</v>
      </c>
      <c r="E6" s="26">
        <f>female!E6*$D4*$U6</f>
        <v>0</v>
      </c>
      <c r="F6" s="26">
        <f>female!F6*$D4*$U6</f>
        <v>0</v>
      </c>
      <c r="G6" s="26">
        <f>female!G6*$D4*$U6</f>
        <v>0</v>
      </c>
      <c r="H6" s="26">
        <f>female!H6*$D4*$U6</f>
        <v>0</v>
      </c>
      <c r="I6" s="26">
        <f>female!I6*$D4*$U6</f>
        <v>0</v>
      </c>
      <c r="J6" s="26">
        <f>female!J6*$D4*$U6</f>
        <v>0</v>
      </c>
      <c r="K6" s="26">
        <f>female!K6*$D4*$U6</f>
        <v>0</v>
      </c>
      <c r="L6" s="26">
        <f>female!L6*$D4*$U6</f>
        <v>0</v>
      </c>
      <c r="M6" s="26">
        <f>female!M6*$D4*$U6</f>
        <v>0</v>
      </c>
      <c r="N6" s="26">
        <f>female!N6*$D4*$U6</f>
        <v>0</v>
      </c>
      <c r="O6" s="26">
        <f>female!O6*$D4*$U6</f>
        <v>0</v>
      </c>
      <c r="P6" s="26">
        <f>female!P6*$D4*$U6</f>
        <v>0</v>
      </c>
      <c r="Q6" s="26">
        <f>female!Q6*$D4*$U6</f>
        <v>0</v>
      </c>
      <c r="R6" s="26">
        <f>female!R6*$D4*$U6</f>
        <v>0</v>
      </c>
      <c r="S6" s="26">
        <f>female!S6*$D4*$U6</f>
        <v>0</v>
      </c>
      <c r="T6">
        <v>0.10303371113845353</v>
      </c>
      <c r="U6">
        <v>0.79256700875733477</v>
      </c>
    </row>
    <row r="7" spans="1:21" x14ac:dyDescent="0.3">
      <c r="A7" s="10"/>
      <c r="B7" s="13" t="s">
        <v>2</v>
      </c>
      <c r="C7" s="14">
        <v>0.23499999999999999</v>
      </c>
      <c r="D7" s="26">
        <f>female!D7*$D5*$U7</f>
        <v>0</v>
      </c>
      <c r="E7" s="26">
        <f>female!E7*$D5*$U7</f>
        <v>0</v>
      </c>
      <c r="F7" s="26">
        <f>female!F7*$D5*$U7</f>
        <v>0</v>
      </c>
      <c r="G7" s="26">
        <f>female!G7*$D5*$U7</f>
        <v>0</v>
      </c>
      <c r="H7" s="26">
        <f>female!H7*$D5*$U7</f>
        <v>0</v>
      </c>
      <c r="I7" s="26">
        <f>female!I7*$D5*$U7</f>
        <v>0</v>
      </c>
      <c r="J7" s="26">
        <f>female!J7*$D5*$U7</f>
        <v>0</v>
      </c>
      <c r="K7" s="26">
        <f>female!K7*$D5*$U7</f>
        <v>0</v>
      </c>
      <c r="L7" s="26">
        <f>female!L7*$D5*$U7</f>
        <v>0</v>
      </c>
      <c r="M7" s="26">
        <f>female!M7*$D5*$U7</f>
        <v>0</v>
      </c>
      <c r="N7" s="26">
        <f>female!N7*$D5*$U7</f>
        <v>0</v>
      </c>
      <c r="O7" s="26">
        <f>female!O7*$D5*$U7</f>
        <v>0</v>
      </c>
      <c r="P7" s="26">
        <f>female!P7*$D5*$U7</f>
        <v>0</v>
      </c>
      <c r="Q7" s="26">
        <f>female!Q7*$D5*$U7</f>
        <v>0</v>
      </c>
      <c r="R7" s="26">
        <f>female!R7*$D5*$U7</f>
        <v>0</v>
      </c>
      <c r="S7" s="26">
        <f>female!S7*$D5*$U7</f>
        <v>0</v>
      </c>
      <c r="T7">
        <v>0.20053372656140217</v>
      </c>
      <c r="U7">
        <v>0.85333500664426465</v>
      </c>
    </row>
    <row r="8" spans="1:21" x14ac:dyDescent="0.3">
      <c r="A8" s="10"/>
      <c r="B8" s="13" t="s">
        <v>52</v>
      </c>
      <c r="C8" s="14">
        <v>0.125</v>
      </c>
      <c r="D8" s="26">
        <f>female!D8*$D6*$U8</f>
        <v>0</v>
      </c>
      <c r="E8" s="26">
        <f>female!E8*$D6*$U8</f>
        <v>0</v>
      </c>
      <c r="F8" s="26">
        <f>female!F8*$D6*$U8</f>
        <v>0</v>
      </c>
      <c r="G8" s="26">
        <f>female!G8*$D6*$U8</f>
        <v>0</v>
      </c>
      <c r="H8" s="26">
        <f>female!H8*$D6*$U8</f>
        <v>0</v>
      </c>
      <c r="I8" s="26">
        <f>female!I8*$D6*$U8</f>
        <v>0</v>
      </c>
      <c r="J8" s="26">
        <f>female!J8*$D6*$U8</f>
        <v>0</v>
      </c>
      <c r="K8" s="26">
        <f>female!K8*$D6*$U8</f>
        <v>0</v>
      </c>
      <c r="L8" s="26">
        <f>female!L8*$D6*$U8</f>
        <v>0</v>
      </c>
      <c r="M8" s="26">
        <f>female!M8*$D6*$U8</f>
        <v>0</v>
      </c>
      <c r="N8" s="26">
        <f>female!N8*$D6*$U8</f>
        <v>0</v>
      </c>
      <c r="O8" s="26">
        <f>female!O8*$D6*$U8</f>
        <v>0</v>
      </c>
      <c r="P8" s="26">
        <f>female!P8*$D6*$U8</f>
        <v>0</v>
      </c>
      <c r="Q8" s="26">
        <f>female!Q8*$D6*$U8</f>
        <v>0</v>
      </c>
      <c r="R8" s="26">
        <f>female!R8*$D6*$U8</f>
        <v>0</v>
      </c>
      <c r="S8" s="26">
        <f>female!S8*$D6*$U8</f>
        <v>0</v>
      </c>
      <c r="T8">
        <v>9.6076103683342864E-2</v>
      </c>
      <c r="U8">
        <v>0.76860882946674292</v>
      </c>
    </row>
    <row r="9" spans="1:21" x14ac:dyDescent="0.3">
      <c r="A9" s="10"/>
      <c r="B9" s="13" t="s">
        <v>3</v>
      </c>
      <c r="C9" s="14">
        <v>7.5999999999999998E-2</v>
      </c>
      <c r="D9" s="26">
        <f>female!D9*$D7*$U9</f>
        <v>0</v>
      </c>
      <c r="E9" s="26">
        <f>female!E9*$D7*$U9</f>
        <v>0</v>
      </c>
      <c r="F9" s="26">
        <f>female!F9*$D7*$U9</f>
        <v>0</v>
      </c>
      <c r="G9" s="26">
        <f>female!G9*$D7*$U9</f>
        <v>0</v>
      </c>
      <c r="H9" s="26">
        <f>female!H9*$D7*$U9</f>
        <v>0</v>
      </c>
      <c r="I9" s="26">
        <f>female!I9*$D7*$U9</f>
        <v>0</v>
      </c>
      <c r="J9" s="26">
        <f>female!J9*$D7*$U9</f>
        <v>0</v>
      </c>
      <c r="K9" s="26">
        <f>female!K9*$D7*$U9</f>
        <v>0</v>
      </c>
      <c r="L9" s="26">
        <f>female!L9*$D7*$U9</f>
        <v>0</v>
      </c>
      <c r="M9" s="26">
        <f>female!M9*$D7*$U9</f>
        <v>0</v>
      </c>
      <c r="N9" s="26">
        <f>female!N9*$D7*$U9</f>
        <v>0</v>
      </c>
      <c r="O9" s="26">
        <f>female!O9*$D7*$U9</f>
        <v>0</v>
      </c>
      <c r="P9" s="26">
        <f>female!P9*$D7*$U9</f>
        <v>0</v>
      </c>
      <c r="Q9" s="26">
        <f>female!Q9*$D7*$U9</f>
        <v>0</v>
      </c>
      <c r="R9" s="26">
        <f>female!R9*$D7*$U9</f>
        <v>0</v>
      </c>
      <c r="S9" s="26">
        <f>female!S9*$D7*$U9</f>
        <v>0</v>
      </c>
      <c r="T9">
        <v>7.6162935855655353E-2</v>
      </c>
      <c r="U9">
        <v>1.0021438928375705</v>
      </c>
    </row>
    <row r="10" spans="1:21" x14ac:dyDescent="0.3">
      <c r="A10" s="10"/>
      <c r="B10" s="13" t="s">
        <v>4</v>
      </c>
      <c r="C10" s="15">
        <v>7.4999999999999997E-2</v>
      </c>
      <c r="D10" s="26">
        <f>female!D10*$D8*$U10</f>
        <v>0</v>
      </c>
      <c r="E10" s="26">
        <f>female!E10*$D8*$U10</f>
        <v>0</v>
      </c>
      <c r="F10" s="26">
        <f>female!F10*$D8*$U10</f>
        <v>0</v>
      </c>
      <c r="G10" s="26">
        <f>female!G10*$D8*$U10</f>
        <v>0</v>
      </c>
      <c r="H10" s="26">
        <f>female!H10*$D8*$U10</f>
        <v>0</v>
      </c>
      <c r="I10" s="26">
        <f>female!I10*$D8*$U10</f>
        <v>0</v>
      </c>
      <c r="J10" s="26">
        <f>female!J10*$D8*$U10</f>
        <v>0</v>
      </c>
      <c r="K10" s="26">
        <f>female!K10*$D8*$U10</f>
        <v>0</v>
      </c>
      <c r="L10" s="26">
        <f>female!L10*$D8*$U10</f>
        <v>0</v>
      </c>
      <c r="M10" s="26">
        <f>female!M10*$D8*$U10</f>
        <v>0</v>
      </c>
      <c r="N10" s="26">
        <f>female!N10*$D8*$U10</f>
        <v>0</v>
      </c>
      <c r="O10" s="26">
        <f>female!O10*$D8*$U10</f>
        <v>0</v>
      </c>
      <c r="P10" s="26">
        <f>female!P10*$D8*$U10</f>
        <v>0</v>
      </c>
      <c r="Q10" s="26">
        <f>female!Q10*$D8*$U10</f>
        <v>0</v>
      </c>
      <c r="R10" s="26">
        <f>female!R10*$D8*$U10</f>
        <v>0</v>
      </c>
      <c r="S10" s="26">
        <f>female!S10*$D8*$U10</f>
        <v>0</v>
      </c>
      <c r="T10">
        <v>8.3229036660920366E-2</v>
      </c>
      <c r="U10">
        <v>1.1097204888122716</v>
      </c>
    </row>
    <row r="11" spans="1:21" x14ac:dyDescent="0.3">
      <c r="A11" s="10"/>
      <c r="B11" s="13" t="s">
        <v>53</v>
      </c>
      <c r="C11" s="14">
        <v>1.4E-2</v>
      </c>
      <c r="D11" s="26">
        <f>female!D11*$D9*$U11</f>
        <v>0</v>
      </c>
      <c r="E11" s="26">
        <f>female!E11*$D9*$U11</f>
        <v>0</v>
      </c>
      <c r="F11" s="26">
        <f>female!F11*$D9*$U11</f>
        <v>0</v>
      </c>
      <c r="G11" s="26">
        <f>female!G11*$D9*$U11</f>
        <v>0</v>
      </c>
      <c r="H11" s="26">
        <f>female!H11*$D9*$U11</f>
        <v>0</v>
      </c>
      <c r="I11" s="26">
        <f>female!I11*$D9*$U11</f>
        <v>0</v>
      </c>
      <c r="J11" s="26">
        <f>female!J11*$D9*$U11</f>
        <v>0</v>
      </c>
      <c r="K11" s="26">
        <f>female!K11*$D9*$U11</f>
        <v>0</v>
      </c>
      <c r="L11" s="26">
        <f>female!L11*$D9*$U11</f>
        <v>0</v>
      </c>
      <c r="M11" s="26">
        <f>female!M11*$D9*$U11</f>
        <v>0</v>
      </c>
      <c r="N11" s="26">
        <f>female!N11*$D9*$U11</f>
        <v>0</v>
      </c>
      <c r="O11" s="26">
        <f>female!O11*$D9*$U11</f>
        <v>0</v>
      </c>
      <c r="P11" s="26">
        <f>female!P11*$D9*$U11</f>
        <v>0</v>
      </c>
      <c r="Q11" s="26">
        <f>female!Q11*$D9*$U11</f>
        <v>0</v>
      </c>
      <c r="R11" s="26">
        <f>female!R11*$D9*$U11</f>
        <v>0</v>
      </c>
      <c r="S11" s="26">
        <f>female!S11*$D9*$U11</f>
        <v>0</v>
      </c>
      <c r="T11">
        <v>1.2388243600333136E-2</v>
      </c>
      <c r="U11">
        <v>0.88487454288093825</v>
      </c>
    </row>
    <row r="12" spans="1:21" ht="13.8" customHeight="1" thickBot="1" x14ac:dyDescent="0.35">
      <c r="A12" s="10"/>
      <c r="B12" s="16" t="s">
        <v>5</v>
      </c>
      <c r="C12" s="54">
        <v>1.4999999999999999E-2</v>
      </c>
      <c r="D12" s="26">
        <f>female!D12*$D10*$U12</f>
        <v>0</v>
      </c>
      <c r="E12" s="26">
        <f>female!E12*$D10*$U12</f>
        <v>0</v>
      </c>
      <c r="F12" s="26">
        <f>female!F12*$D10*$U12</f>
        <v>0</v>
      </c>
      <c r="G12" s="26">
        <f>female!G12*$D10*$U12</f>
        <v>0</v>
      </c>
      <c r="H12" s="26">
        <f>female!H12*$D10*$U12</f>
        <v>0</v>
      </c>
      <c r="I12" s="26">
        <f>female!I12*$D10*$U12</f>
        <v>0</v>
      </c>
      <c r="J12" s="26">
        <f>female!J12*$D10*$U12</f>
        <v>0</v>
      </c>
      <c r="K12" s="26">
        <f>female!K12*$D10*$U12</f>
        <v>0</v>
      </c>
      <c r="L12" s="26">
        <f>female!L12*$D10*$U12</f>
        <v>0</v>
      </c>
      <c r="M12" s="26">
        <f>female!M12*$D10*$U12</f>
        <v>0</v>
      </c>
      <c r="N12" s="26">
        <f>female!N12*$D10*$U12</f>
        <v>0</v>
      </c>
      <c r="O12" s="26">
        <f>female!O12*$D10*$U12</f>
        <v>0</v>
      </c>
      <c r="P12" s="26">
        <f>female!P12*$D10*$U12</f>
        <v>0</v>
      </c>
      <c r="Q12" s="26">
        <f>female!Q12*$D10*$U12</f>
        <v>0</v>
      </c>
      <c r="R12" s="26">
        <f>female!R12*$D10*$U12</f>
        <v>0</v>
      </c>
      <c r="S12" s="26">
        <f>female!S12*$D10*$U12</f>
        <v>0</v>
      </c>
      <c r="T12">
        <v>1.7934891165392271E-2</v>
      </c>
      <c r="U12">
        <v>1.1956594110261514</v>
      </c>
    </row>
    <row r="13" spans="1:21" ht="12" customHeight="1" thickBot="1" x14ac:dyDescent="0.35">
      <c r="A13" s="10"/>
      <c r="B13" s="10"/>
      <c r="C13" s="10"/>
      <c r="D13" s="10"/>
      <c r="E13" s="10"/>
      <c r="F13" s="10"/>
      <c r="G13" s="10"/>
      <c r="H13" s="37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1" ht="15.6" customHeight="1" x14ac:dyDescent="0.35">
      <c r="A14" s="10"/>
      <c r="B14" s="63" t="s">
        <v>13</v>
      </c>
      <c r="C14" s="19" t="s">
        <v>8</v>
      </c>
      <c r="D14" s="11">
        <v>0</v>
      </c>
      <c r="E14" s="11">
        <v>20</v>
      </c>
      <c r="F14" s="11">
        <v>25</v>
      </c>
      <c r="G14" s="11">
        <v>30</v>
      </c>
      <c r="H14" s="11">
        <v>35</v>
      </c>
      <c r="I14" s="11">
        <v>40</v>
      </c>
      <c r="J14" s="11">
        <v>45</v>
      </c>
      <c r="K14" s="11">
        <v>50</v>
      </c>
      <c r="L14" s="11">
        <v>55</v>
      </c>
      <c r="M14" s="11">
        <v>60</v>
      </c>
      <c r="N14" s="11">
        <v>65</v>
      </c>
      <c r="O14" s="11">
        <v>70</v>
      </c>
      <c r="P14" s="11">
        <v>75</v>
      </c>
      <c r="Q14" s="11">
        <v>80</v>
      </c>
      <c r="R14" s="11">
        <v>85</v>
      </c>
      <c r="S14" s="12" t="s">
        <v>21</v>
      </c>
    </row>
    <row r="15" spans="1:21" ht="13.8" customHeight="1" thickBot="1" x14ac:dyDescent="0.4">
      <c r="A15" s="10"/>
      <c r="B15" s="64" t="s">
        <v>13</v>
      </c>
      <c r="C15" s="22" t="s">
        <v>14</v>
      </c>
      <c r="D15" s="20">
        <v>0.24139656513796681</v>
      </c>
      <c r="E15" s="20">
        <v>6.1993398977972604E-2</v>
      </c>
      <c r="F15" s="20">
        <v>6.5458421444067813E-2</v>
      </c>
      <c r="G15" s="20">
        <v>6.8669822087718879E-2</v>
      </c>
      <c r="H15" s="20">
        <v>6.6222714233325222E-2</v>
      </c>
      <c r="I15" s="20">
        <v>6.3045586808923373E-2</v>
      </c>
      <c r="J15" s="20">
        <v>6.4018946235600963E-2</v>
      </c>
      <c r="K15" s="20">
        <v>6.9488952027775011E-2</v>
      </c>
      <c r="L15" s="20">
        <v>6.7802709640713846E-2</v>
      </c>
      <c r="M15" s="20">
        <v>5.8250763435958773E-2</v>
      </c>
      <c r="N15" s="20">
        <v>4.8949011731722947E-2</v>
      </c>
      <c r="O15" s="20">
        <v>4.8650834724254813E-2</v>
      </c>
      <c r="P15" s="20">
        <v>3.4578250900528837E-2</v>
      </c>
      <c r="Q15" s="20">
        <v>2.2901365102322695E-2</v>
      </c>
      <c r="R15" s="20">
        <v>1.2773628814180888E-2</v>
      </c>
      <c r="S15" s="21">
        <v>5.7990286969664771E-3</v>
      </c>
    </row>
    <row r="16" spans="1:21" ht="18.600000000000001" thickBot="1" x14ac:dyDescent="0.4">
      <c r="A16" s="10"/>
      <c r="B16" s="17" t="s">
        <v>7</v>
      </c>
      <c r="C16" s="18" t="s">
        <v>11</v>
      </c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40"/>
    </row>
    <row r="17" spans="1:19" x14ac:dyDescent="0.3">
      <c r="A17" s="10"/>
      <c r="B17" s="13" t="s">
        <v>0</v>
      </c>
      <c r="C17" s="14">
        <f>C5</f>
        <v>0.27700000000000002</v>
      </c>
      <c r="D17" s="41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3"/>
    </row>
    <row r="18" spans="1:19" x14ac:dyDescent="0.3">
      <c r="A18" s="10"/>
      <c r="B18" s="13" t="s">
        <v>1</v>
      </c>
      <c r="C18" s="14">
        <f>C6</f>
        <v>0.13</v>
      </c>
      <c r="D18" s="41"/>
      <c r="E18" s="44"/>
      <c r="F18" s="42"/>
      <c r="G18" s="42"/>
      <c r="H18" s="42"/>
      <c r="I18" s="44"/>
      <c r="J18" s="42"/>
      <c r="K18" s="42"/>
      <c r="L18" s="42"/>
      <c r="M18" s="44"/>
      <c r="N18" s="42"/>
      <c r="O18" s="42"/>
      <c r="P18" s="42"/>
      <c r="Q18" s="42"/>
      <c r="R18" s="42"/>
      <c r="S18" s="43"/>
    </row>
    <row r="19" spans="1:19" x14ac:dyDescent="0.3">
      <c r="A19" s="10"/>
      <c r="B19" s="13" t="s">
        <v>2</v>
      </c>
      <c r="C19" s="14">
        <f>C7</f>
        <v>0.23499999999999999</v>
      </c>
      <c r="D19" s="41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/>
    </row>
    <row r="20" spans="1:19" x14ac:dyDescent="0.3">
      <c r="A20" s="10"/>
      <c r="B20" s="13" t="s">
        <v>52</v>
      </c>
      <c r="C20" s="14">
        <f>C8</f>
        <v>0.125</v>
      </c>
      <c r="D20" s="41"/>
      <c r="E20" s="42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6"/>
    </row>
    <row r="21" spans="1:19" x14ac:dyDescent="0.3">
      <c r="A21" s="10"/>
      <c r="B21" s="13" t="s">
        <v>3</v>
      </c>
      <c r="C21" s="14">
        <f>C9</f>
        <v>7.5999999999999998E-2</v>
      </c>
      <c r="D21" s="47">
        <v>1.0741343462782224E-2</v>
      </c>
      <c r="E21" s="44">
        <v>1.4687979785725343E-2</v>
      </c>
      <c r="F21" s="44">
        <v>2.5523031806525296E-2</v>
      </c>
      <c r="G21" s="44">
        <v>2.4085609461217624E-2</v>
      </c>
      <c r="H21" s="44">
        <v>4.0519747823576903E-2</v>
      </c>
      <c r="I21" s="44">
        <v>5.2337903020009284E-2</v>
      </c>
      <c r="J21" s="44">
        <v>8.1848568643610453E-2</v>
      </c>
      <c r="K21" s="44">
        <v>0.10701266320558571</v>
      </c>
      <c r="L21" s="44">
        <v>0.14083141244734124</v>
      </c>
      <c r="M21" s="44">
        <v>0.13855563318119637</v>
      </c>
      <c r="N21" s="42">
        <v>0.122</v>
      </c>
      <c r="O21" s="42">
        <v>0.122</v>
      </c>
      <c r="P21" s="42">
        <v>9.1999999999999998E-2</v>
      </c>
      <c r="Q21" s="42">
        <v>0.03</v>
      </c>
      <c r="R21" s="42">
        <v>0</v>
      </c>
      <c r="S21" s="43">
        <v>0</v>
      </c>
    </row>
    <row r="22" spans="1:19" x14ac:dyDescent="0.3">
      <c r="A22" s="10"/>
      <c r="B22" s="13" t="s">
        <v>4</v>
      </c>
      <c r="C22" s="15">
        <f t="shared" ref="C22:C24" si="0">C10</f>
        <v>7.4999999999999997E-2</v>
      </c>
      <c r="D22" s="47">
        <v>5.0874572577311837E-2</v>
      </c>
      <c r="E22" s="44">
        <v>0.12236688836283019</v>
      </c>
      <c r="F22" s="44">
        <v>0.13496364558674331</v>
      </c>
      <c r="G22" s="44">
        <v>0.11423458460151054</v>
      </c>
      <c r="H22" s="44">
        <v>0.10823986397625221</v>
      </c>
      <c r="I22" s="44">
        <v>8.66662909104573E-2</v>
      </c>
      <c r="J22" s="44">
        <v>9.50451846841769E-2</v>
      </c>
      <c r="K22" s="44">
        <v>9.397052192537482E-2</v>
      </c>
      <c r="L22" s="44">
        <v>7.7921504527862326E-2</v>
      </c>
      <c r="M22" s="44">
        <v>5.1785311689775675E-2</v>
      </c>
      <c r="N22" s="45"/>
      <c r="O22" s="45"/>
      <c r="P22" s="45"/>
      <c r="Q22" s="45"/>
      <c r="R22" s="45"/>
      <c r="S22" s="46"/>
    </row>
    <row r="23" spans="1:19" x14ac:dyDescent="0.3">
      <c r="A23" s="10"/>
      <c r="B23" s="13" t="s">
        <v>53</v>
      </c>
      <c r="C23" s="14">
        <f t="shared" si="0"/>
        <v>1.4E-2</v>
      </c>
      <c r="D23" s="48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6"/>
    </row>
    <row r="24" spans="1:19" ht="15" thickBot="1" x14ac:dyDescent="0.35">
      <c r="A24" s="10"/>
      <c r="B24" s="16" t="s">
        <v>5</v>
      </c>
      <c r="C24" s="54">
        <f t="shared" si="0"/>
        <v>1.4999999999999999E-2</v>
      </c>
      <c r="D24" s="49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1"/>
    </row>
  </sheetData>
  <mergeCells count="2">
    <mergeCell ref="B2:B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male</vt:lpstr>
      <vt:lpstr>female</vt:lpstr>
      <vt:lpstr>sources</vt:lpstr>
      <vt:lpstr>recoding</vt:lpstr>
      <vt:lpstr>male_adj</vt:lpstr>
      <vt:lpstr>female_adj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2022-11-04T04:23:06Z</dcterms:modified>
</cp:coreProperties>
</file>